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codeName="ThisWorkbook" checkCompatibility="1"/>
  <mc:AlternateContent xmlns:mc="http://schemas.openxmlformats.org/markup-compatibility/2006">
    <mc:Choice Requires="x15">
      <x15ac:absPath xmlns:x15ac="http://schemas.microsoft.com/office/spreadsheetml/2010/11/ac" url="/Users/avogel/Desktop/"/>
    </mc:Choice>
  </mc:AlternateContent>
  <bookViews>
    <workbookView xWindow="0" yWindow="460" windowWidth="16800" windowHeight="9740" tabRatio="690" firstSheet="29" activeTab="30"/>
  </bookViews>
  <sheets>
    <sheet name="Instructions" sheetId="47" r:id="rId1"/>
    <sheet name="Personal Financial Statement" sheetId="48" r:id="rId2"/>
    <sheet name="30 Day Tracker" sheetId="64" r:id="rId3"/>
    <sheet name="Debt List" sheetId="49" r:id="rId4"/>
    <sheet name="Variable Expenses" sheetId="51" r:id="rId5"/>
    <sheet name="Est Spending Plan - Current" sheetId="52" r:id="rId6"/>
    <sheet name="Percentage Guide" sheetId="60" r:id="rId7"/>
    <sheet name="2015 Fed Tax Rates" sheetId="63" r:id="rId8"/>
    <sheet name="% Spending Plan" sheetId="61" r:id="rId9"/>
    <sheet name="Spending Plan Analysis" sheetId="59" r:id="rId10"/>
    <sheet name="Debt Snowball Strategy" sheetId="65" r:id="rId11"/>
    <sheet name="Debt Repayment Schedule" sheetId="50" r:id="rId12"/>
    <sheet name="Percentage Guide (copy)" sheetId="73" r:id="rId13"/>
    <sheet name="Adjusted % Spending Plan" sheetId="71" r:id="rId14"/>
    <sheet name="Est Spending Plan - Balanced" sheetId="62" r:id="rId15"/>
    <sheet name="Monthly Budget" sheetId="31" r:id="rId16"/>
    <sheet name="Actual Totals" sheetId="32" r:id="rId17"/>
    <sheet name="Jan" sheetId="3" r:id="rId18"/>
    <sheet name="Feb" sheetId="28" r:id="rId19"/>
    <sheet name="Mar" sheetId="35" r:id="rId20"/>
    <sheet name="Apr" sheetId="36" r:id="rId21"/>
    <sheet name="May" sheetId="37" r:id="rId22"/>
    <sheet name="Jun" sheetId="38" r:id="rId23"/>
    <sheet name="Jul" sheetId="39" r:id="rId24"/>
    <sheet name="Aug" sheetId="40" r:id="rId25"/>
    <sheet name="Sep" sheetId="41" r:id="rId26"/>
    <sheet name="Oct" sheetId="42" r:id="rId27"/>
    <sheet name="Nov" sheetId="43" r:id="rId28"/>
    <sheet name="Dec" sheetId="44" r:id="rId29"/>
    <sheet name="Category Sheet" sheetId="46" r:id="rId30"/>
    <sheet name="Life Insurance Worksheet" sheetId="45" r:id="rId31"/>
    <sheet name="Sheet1" sheetId="74" r:id="rId32"/>
  </sheets>
  <definedNames>
    <definedName name="_GPF2" localSheetId="2">#REF!</definedName>
    <definedName name="_GPF2" localSheetId="13">#REF!</definedName>
    <definedName name="_GPF2" localSheetId="14">#REF!</definedName>
    <definedName name="_GPF2" localSheetId="6">'Percentage Guide'!$C$101:$I$139</definedName>
    <definedName name="_GPF2" localSheetId="12">'Percentage Guide (copy)'!$C$101:$I$139</definedName>
    <definedName name="_GPF2">#REF!</definedName>
    <definedName name="_GPF4" localSheetId="2">#REF!</definedName>
    <definedName name="_GPF4" localSheetId="13">#REF!</definedName>
    <definedName name="_GPF4" localSheetId="14">#REF!</definedName>
    <definedName name="_GPF4" localSheetId="6">'Percentage Guide'!$C$53:$I$91</definedName>
    <definedName name="_GPF4" localSheetId="12">'Percentage Guide (copy)'!$C$53:$I$91</definedName>
    <definedName name="_GPF4">#REF!</definedName>
    <definedName name="_GPF6" localSheetId="2">#REF!</definedName>
    <definedName name="_GPF6" localSheetId="13">#REF!</definedName>
    <definedName name="_GPF6" localSheetId="14">#REF!</definedName>
    <definedName name="_GPF6" localSheetId="6">'Percentage Guide'!$C$5:$G$43</definedName>
    <definedName name="_GPF6" localSheetId="12">'Percentage Guide (copy)'!$C$5:$G$43</definedName>
    <definedName name="_GPF6">#REF!</definedName>
    <definedName name="GPSA" localSheetId="2">#REF!</definedName>
    <definedName name="GPSA" localSheetId="13">#REF!</definedName>
    <definedName name="GPSA" localSheetId="14">#REF!</definedName>
    <definedName name="GPSA" localSheetId="6">'Percentage Guide'!$C$197:$D$235</definedName>
    <definedName name="GPSA" localSheetId="12">'Percentage Guide (copy)'!$C$197:$D$235</definedName>
    <definedName name="GPSA">#REF!</definedName>
    <definedName name="GPSC" localSheetId="2">#REF!</definedName>
    <definedName name="GPSC" localSheetId="13">#REF!</definedName>
    <definedName name="GPSC" localSheetId="14">#REF!</definedName>
    <definedName name="GPSC" localSheetId="6">'Percentage Guide'!$C$149:$E$187</definedName>
    <definedName name="GPSC" localSheetId="12">'Percentage Guide (copy)'!$C$149:$E$187</definedName>
    <definedName name="GPSC">#REF!</definedName>
    <definedName name="GPSR" localSheetId="2">#REF!</definedName>
    <definedName name="GPSR" localSheetId="13">#REF!</definedName>
    <definedName name="GPSR" localSheetId="14">#REF!</definedName>
    <definedName name="GPSR" localSheetId="6">'Percentage Guide'!$C$245:$D$283</definedName>
    <definedName name="GPSR" localSheetId="12">'Percentage Guide (copy)'!$C$245:$D$283</definedName>
    <definedName name="GPSR">#REF!</definedName>
    <definedName name="GuidePercentFam2" localSheetId="8">#REF!</definedName>
    <definedName name="GuidePercentFam2" localSheetId="2">#REF!</definedName>
    <definedName name="GuidePercentFam2" localSheetId="13">#REF!</definedName>
    <definedName name="GuidePercentFam2" localSheetId="14">#REF!</definedName>
    <definedName name="GuidePercentFam2" localSheetId="12">#REF!</definedName>
    <definedName name="GuidePercentFam2">#REF!</definedName>
    <definedName name="GuidePercentFam4" localSheetId="8">#REF!</definedName>
    <definedName name="GuidePercentFam4" localSheetId="2">#REF!</definedName>
    <definedName name="GuidePercentFam4" localSheetId="13">#REF!</definedName>
    <definedName name="GuidePercentFam4" localSheetId="14">#REF!</definedName>
    <definedName name="GuidePercentFam4" localSheetId="12">#REF!</definedName>
    <definedName name="GuidePercentFam4">#REF!</definedName>
    <definedName name="GuidePercentSingle" localSheetId="8">#REF!,#REF!</definedName>
    <definedName name="GuidePercentSingle" localSheetId="2">#REF!,#REF!</definedName>
    <definedName name="GuidePercentSingle" localSheetId="13">#REF!,#REF!</definedName>
    <definedName name="GuidePercentSingle" localSheetId="14">#REF!,#REF!</definedName>
    <definedName name="GuidePercentSingle" localSheetId="12">#REF!,#REF!</definedName>
    <definedName name="GuidePercentSingle">#REF!,#REF!</definedName>
    <definedName name="GuidePercentSingleRoomate" localSheetId="8">#REF!,#REF!</definedName>
    <definedName name="GuidePercentSingleRoomate" localSheetId="2">#REF!,#REF!</definedName>
    <definedName name="GuidePercentSingleRoomate" localSheetId="13">#REF!,#REF!</definedName>
    <definedName name="GuidePercentSingleRoomate" localSheetId="14">#REF!,#REF!</definedName>
    <definedName name="GuidePercentSingleRoomate" localSheetId="12">#REF!,#REF!</definedName>
    <definedName name="GuidePercentSingleRoomate">#REF!,#REF!</definedName>
    <definedName name="_xlnm.Print_Area" localSheetId="8">'% Spending Plan'!$B$3:$G$44</definedName>
    <definedName name="_xlnm.Print_Area" localSheetId="2">'30 Day Tracker'!$A$1:$P$48</definedName>
    <definedName name="_xlnm.Print_Area" localSheetId="16">'Actual Totals'!$A$5:$R$49</definedName>
    <definedName name="_xlnm.Print_Area" localSheetId="13">'Adjusted % Spending Plan'!$B$3:$G$44</definedName>
    <definedName name="_xlnm.Print_Area" localSheetId="20">Apr!$A$1:$R$48</definedName>
    <definedName name="_xlnm.Print_Area" localSheetId="24">Aug!$A$1:$R$48</definedName>
    <definedName name="_xlnm.Print_Area" localSheetId="29">'Category Sheet'!$B$3:$G$139</definedName>
    <definedName name="_xlnm.Print_Area" localSheetId="3">'Debt List'!$B$3:$H$53</definedName>
    <definedName name="_xlnm.Print_Area" localSheetId="11">'Debt Repayment Schedule'!$B$3:$E$82</definedName>
    <definedName name="_xlnm.Print_Area" localSheetId="28">Dec!$A$1:$R$48</definedName>
    <definedName name="_xlnm.Print_Area" localSheetId="14">'Est Spending Plan - Balanced'!$B$3:$E$155</definedName>
    <definedName name="_xlnm.Print_Area" localSheetId="5">'Est Spending Plan - Current'!$B$3:$E$155</definedName>
    <definedName name="_xlnm.Print_Area" localSheetId="18">Feb!$A$1:$R$48</definedName>
    <definedName name="_xlnm.Print_Area" localSheetId="17">Jan!$A$1:$R$48</definedName>
    <definedName name="_xlnm.Print_Area" localSheetId="23">Jul!$A$1:$R$48</definedName>
    <definedName name="_xlnm.Print_Area" localSheetId="22">Jun!$A$1:$R$48</definedName>
    <definedName name="_xlnm.Print_Area" localSheetId="30">'Life Insurance Worksheet'!$B$3:$E$25</definedName>
    <definedName name="_xlnm.Print_Area" localSheetId="19">Mar!$A$1:$R$48</definedName>
    <definedName name="_xlnm.Print_Area" localSheetId="21">May!$A$1:$R$48</definedName>
    <definedName name="_xlnm.Print_Area" localSheetId="15">'Monthly Budget'!$A$3:$R$33</definedName>
    <definedName name="_xlnm.Print_Area" localSheetId="27">Nov!$A$1:$R$48</definedName>
    <definedName name="_xlnm.Print_Area" localSheetId="26">Oct!$A$1:$R$48</definedName>
    <definedName name="_xlnm.Print_Area" localSheetId="6">'Percentage Guide'!$B$51:$I$98</definedName>
    <definedName name="_xlnm.Print_Area" localSheetId="12">'Percentage Guide (copy)'!$B$51:$I$98</definedName>
    <definedName name="_xlnm.Print_Area" localSheetId="1">'Personal Financial Statement'!$B$3:$D$44</definedName>
    <definedName name="_xlnm.Print_Area" localSheetId="25">Sep!$A$1:$R$48</definedName>
    <definedName name="_xlnm.Print_Area" localSheetId="4">'Variable Expenses'!$B$3:$E$21</definedName>
    <definedName name="_xlnm.Print_Titles" localSheetId="2">'30 Day Tracker'!$A:$A</definedName>
    <definedName name="_xlnm.Print_Titles" localSheetId="16">'Actual Totals'!$A:$A</definedName>
    <definedName name="_xlnm.Print_Titles" localSheetId="20">Apr!$A:$A</definedName>
    <definedName name="_xlnm.Print_Titles" localSheetId="24">Aug!$A:$A</definedName>
    <definedName name="_xlnm.Print_Titles" localSheetId="28">Dec!$A:$A</definedName>
    <definedName name="_xlnm.Print_Titles" localSheetId="18">Feb!$A:$A</definedName>
    <definedName name="_xlnm.Print_Titles" localSheetId="17">Jan!$A:$A</definedName>
    <definedName name="_xlnm.Print_Titles" localSheetId="23">Jul!$A:$A</definedName>
    <definedName name="_xlnm.Print_Titles" localSheetId="22">Jun!$A:$A</definedName>
    <definedName name="_xlnm.Print_Titles" localSheetId="19">Mar!$A:$A</definedName>
    <definedName name="_xlnm.Print_Titles" localSheetId="21">May!$A:$A</definedName>
    <definedName name="_xlnm.Print_Titles" localSheetId="15">'Monthly Budget'!$A:$A</definedName>
    <definedName name="_xlnm.Print_Titles" localSheetId="27">Nov!$A:$A</definedName>
    <definedName name="_xlnm.Print_Titles" localSheetId="26">Oct!$A:$A</definedName>
    <definedName name="_xlnm.Print_Titles" localSheetId="25">Sep!$A:$A</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14" i="61" l="1"/>
  <c r="F17" i="59"/>
  <c r="B90" i="52"/>
  <c r="B89" i="52"/>
  <c r="B88" i="52"/>
  <c r="B87" i="52"/>
  <c r="B86" i="52"/>
  <c r="B85" i="52"/>
  <c r="B84" i="52"/>
  <c r="B83" i="52"/>
  <c r="B82" i="52"/>
  <c r="B81" i="52"/>
  <c r="B80" i="52"/>
  <c r="B79" i="52"/>
  <c r="B78" i="52"/>
  <c r="B77" i="52"/>
  <c r="B76" i="52"/>
  <c r="B75" i="52"/>
  <c r="B74" i="52"/>
  <c r="B73" i="52"/>
  <c r="B72" i="52"/>
  <c r="B71" i="52"/>
  <c r="H280" i="73"/>
  <c r="G280" i="73"/>
  <c r="F280" i="73"/>
  <c r="E280" i="73"/>
  <c r="D280" i="73"/>
  <c r="C280" i="73"/>
  <c r="G56" i="63"/>
  <c r="G57" i="63"/>
  <c r="G58" i="63"/>
  <c r="G59" i="63"/>
  <c r="G60" i="63"/>
  <c r="H249" i="73"/>
  <c r="H257" i="73"/>
  <c r="F56" i="63"/>
  <c r="F57" i="63"/>
  <c r="F58" i="63"/>
  <c r="F59" i="63"/>
  <c r="F60" i="63"/>
  <c r="G249" i="73"/>
  <c r="G257" i="73"/>
  <c r="E56" i="63"/>
  <c r="E57" i="63"/>
  <c r="E58" i="63"/>
  <c r="E59" i="63"/>
  <c r="E60" i="63"/>
  <c r="F249" i="73"/>
  <c r="F257" i="73"/>
  <c r="H254" i="73"/>
  <c r="D56" i="63"/>
  <c r="D57" i="63"/>
  <c r="D58" i="63"/>
  <c r="D59" i="63"/>
  <c r="D60" i="63"/>
  <c r="E249" i="73"/>
  <c r="E254" i="73"/>
  <c r="C56" i="63"/>
  <c r="C57" i="63"/>
  <c r="C58" i="63"/>
  <c r="C59" i="63"/>
  <c r="C60" i="63"/>
  <c r="D249" i="73"/>
  <c r="D254" i="73"/>
  <c r="G254" i="73"/>
  <c r="F254" i="73"/>
  <c r="E257" i="73"/>
  <c r="D257" i="73"/>
  <c r="B56" i="63"/>
  <c r="B57" i="63"/>
  <c r="B58" i="63"/>
  <c r="B59" i="63"/>
  <c r="B60" i="63"/>
  <c r="C249" i="73"/>
  <c r="C254" i="73"/>
  <c r="H232" i="73"/>
  <c r="G232" i="73"/>
  <c r="F232" i="73"/>
  <c r="E232" i="73"/>
  <c r="D232" i="73"/>
  <c r="C232" i="73"/>
  <c r="H201" i="73"/>
  <c r="H209" i="73"/>
  <c r="G201" i="73"/>
  <c r="G209" i="73"/>
  <c r="F201" i="73"/>
  <c r="F209" i="73"/>
  <c r="H206" i="73"/>
  <c r="E201" i="73"/>
  <c r="E206" i="73"/>
  <c r="D201" i="73"/>
  <c r="D206" i="73"/>
  <c r="G206" i="73"/>
  <c r="F206" i="73"/>
  <c r="E209" i="73"/>
  <c r="D209" i="73"/>
  <c r="C201" i="73"/>
  <c r="C206" i="73"/>
  <c r="H184" i="73"/>
  <c r="G184" i="73"/>
  <c r="F184" i="73"/>
  <c r="E184" i="73"/>
  <c r="D184" i="73"/>
  <c r="C184" i="73"/>
  <c r="G45" i="63"/>
  <c r="G46" i="63"/>
  <c r="G47" i="63"/>
  <c r="G48" i="63"/>
  <c r="G49" i="63"/>
  <c r="H153" i="73"/>
  <c r="H161" i="73"/>
  <c r="F45" i="63"/>
  <c r="F46" i="63"/>
  <c r="F47" i="63"/>
  <c r="F48" i="63"/>
  <c r="F49" i="63"/>
  <c r="G153" i="73"/>
  <c r="G161" i="73"/>
  <c r="E45" i="63"/>
  <c r="E46" i="63"/>
  <c r="E47" i="63"/>
  <c r="E48" i="63"/>
  <c r="E49" i="63"/>
  <c r="F153" i="73"/>
  <c r="F161" i="73"/>
  <c r="H158" i="73"/>
  <c r="D45" i="63"/>
  <c r="D46" i="63"/>
  <c r="D47" i="63"/>
  <c r="D48" i="63"/>
  <c r="D49" i="63"/>
  <c r="E153" i="73"/>
  <c r="E158" i="73"/>
  <c r="C45" i="63"/>
  <c r="C46" i="63"/>
  <c r="C47" i="63"/>
  <c r="C48" i="63"/>
  <c r="C49" i="63"/>
  <c r="D153" i="73"/>
  <c r="D158" i="73"/>
  <c r="G158" i="73"/>
  <c r="F158" i="73"/>
  <c r="E161" i="73"/>
  <c r="D161" i="73"/>
  <c r="B45" i="63"/>
  <c r="B46" i="63"/>
  <c r="B47" i="63"/>
  <c r="B48" i="63"/>
  <c r="B49" i="63"/>
  <c r="C153" i="73"/>
  <c r="C158" i="73"/>
  <c r="H136" i="73"/>
  <c r="G136" i="73"/>
  <c r="F136" i="73"/>
  <c r="E136" i="73"/>
  <c r="D136" i="73"/>
  <c r="C136" i="73"/>
  <c r="I113" i="73"/>
  <c r="G34" i="63"/>
  <c r="G35" i="63"/>
  <c r="G36" i="63"/>
  <c r="G37" i="63"/>
  <c r="G38" i="63"/>
  <c r="H105" i="73"/>
  <c r="H113" i="73"/>
  <c r="E34" i="63"/>
  <c r="E35" i="63"/>
  <c r="E36" i="63"/>
  <c r="E37" i="63"/>
  <c r="E38" i="63"/>
  <c r="F105" i="73"/>
  <c r="F110" i="73"/>
  <c r="D34" i="63"/>
  <c r="D35" i="63"/>
  <c r="D36" i="63"/>
  <c r="D37" i="63"/>
  <c r="D38" i="63"/>
  <c r="E105" i="73"/>
  <c r="E110" i="73"/>
  <c r="H110" i="73"/>
  <c r="F34" i="63"/>
  <c r="F35" i="63"/>
  <c r="F36" i="63"/>
  <c r="F37" i="63"/>
  <c r="F38" i="63"/>
  <c r="G105" i="73"/>
  <c r="G113" i="73"/>
  <c r="F113" i="73"/>
  <c r="E113" i="73"/>
  <c r="C34" i="63"/>
  <c r="C35" i="63"/>
  <c r="C36" i="63"/>
  <c r="C37" i="63"/>
  <c r="C38" i="63"/>
  <c r="D105" i="73"/>
  <c r="D110" i="73"/>
  <c r="B34" i="63"/>
  <c r="B35" i="63"/>
  <c r="B36" i="63"/>
  <c r="B37" i="63"/>
  <c r="B38" i="63"/>
  <c r="C105" i="73"/>
  <c r="C113" i="73"/>
  <c r="H88" i="73"/>
  <c r="G88" i="73"/>
  <c r="F88" i="73"/>
  <c r="E88" i="73"/>
  <c r="D88" i="73"/>
  <c r="C88" i="73"/>
  <c r="B27" i="63"/>
  <c r="C57" i="73"/>
  <c r="C65" i="73"/>
  <c r="C62" i="73"/>
  <c r="H40" i="73"/>
  <c r="G40" i="73"/>
  <c r="F40" i="73"/>
  <c r="E40" i="73"/>
  <c r="D40" i="73"/>
  <c r="C40" i="73"/>
  <c r="G12" i="63"/>
  <c r="G13" i="63"/>
  <c r="G14" i="63"/>
  <c r="G15" i="63"/>
  <c r="G16" i="63"/>
  <c r="H9" i="73"/>
  <c r="H17" i="73"/>
  <c r="B16" i="63"/>
  <c r="C9" i="73"/>
  <c r="C17" i="73"/>
  <c r="E12" i="63"/>
  <c r="E13" i="63"/>
  <c r="E14" i="63"/>
  <c r="E15" i="63"/>
  <c r="E16" i="63"/>
  <c r="F9" i="73"/>
  <c r="F14" i="73"/>
  <c r="D12" i="63"/>
  <c r="D13" i="63"/>
  <c r="D14" i="63"/>
  <c r="D15" i="63"/>
  <c r="D16" i="63"/>
  <c r="E9" i="73"/>
  <c r="E14" i="73"/>
  <c r="H14" i="73"/>
  <c r="F12" i="63"/>
  <c r="F13" i="63"/>
  <c r="F14" i="63"/>
  <c r="F15" i="63"/>
  <c r="F16" i="63"/>
  <c r="G9" i="73"/>
  <c r="G17" i="73"/>
  <c r="F17" i="73"/>
  <c r="E17" i="73"/>
  <c r="C16" i="63"/>
  <c r="D9" i="73"/>
  <c r="D14" i="73"/>
  <c r="C14" i="73"/>
  <c r="D10" i="50"/>
  <c r="C57" i="60"/>
  <c r="C65" i="60"/>
  <c r="C72" i="52"/>
  <c r="M46" i="64"/>
  <c r="M48" i="64"/>
  <c r="G14" i="73"/>
  <c r="G110" i="73"/>
  <c r="C110" i="73"/>
  <c r="D17" i="73"/>
  <c r="D113" i="73"/>
  <c r="C161" i="73"/>
  <c r="C209" i="73"/>
  <c r="C257" i="73"/>
  <c r="G6" i="71"/>
  <c r="C43" i="71"/>
  <c r="C15" i="71"/>
  <c r="D53" i="49"/>
  <c r="C91" i="52"/>
  <c r="C90" i="52"/>
  <c r="C89" i="52"/>
  <c r="C88" i="52"/>
  <c r="C87" i="52"/>
  <c r="C86" i="52"/>
  <c r="C85" i="52"/>
  <c r="C84" i="52"/>
  <c r="C83" i="52"/>
  <c r="C82" i="52"/>
  <c r="C81" i="52"/>
  <c r="C80" i="52"/>
  <c r="C79" i="52"/>
  <c r="C78" i="52"/>
  <c r="C77" i="52"/>
  <c r="C76" i="52"/>
  <c r="C75" i="52"/>
  <c r="C74" i="52"/>
  <c r="C73" i="52"/>
  <c r="C71" i="52"/>
  <c r="D136" i="52"/>
  <c r="D129" i="52"/>
  <c r="D119" i="52"/>
  <c r="D112" i="52"/>
  <c r="D107" i="52"/>
  <c r="D102" i="52"/>
  <c r="D94" i="52"/>
  <c r="D64" i="52"/>
  <c r="D51" i="52"/>
  <c r="D24" i="52"/>
  <c r="D18" i="52"/>
  <c r="D6" i="52"/>
  <c r="E21" i="51"/>
  <c r="E20" i="51"/>
  <c r="E19" i="51"/>
  <c r="E18" i="51"/>
  <c r="E17" i="51"/>
  <c r="E16" i="51"/>
  <c r="E15" i="51"/>
  <c r="E14" i="51"/>
  <c r="E13" i="51"/>
  <c r="E12" i="51"/>
  <c r="E11" i="51"/>
  <c r="E10" i="51"/>
  <c r="E9" i="51"/>
  <c r="E8" i="51"/>
  <c r="E7" i="51"/>
  <c r="P21" i="28"/>
  <c r="O21" i="28"/>
  <c r="N21" i="28"/>
  <c r="M21" i="28"/>
  <c r="L21" i="28"/>
  <c r="K21" i="28"/>
  <c r="J21" i="28"/>
  <c r="I21" i="28"/>
  <c r="H21" i="28"/>
  <c r="G21" i="28"/>
  <c r="F21" i="28"/>
  <c r="E21" i="28"/>
  <c r="D21" i="28"/>
  <c r="C21" i="28"/>
  <c r="B21" i="28"/>
  <c r="P21" i="3"/>
  <c r="O21" i="3"/>
  <c r="N21" i="3"/>
  <c r="M21" i="3"/>
  <c r="L21" i="3"/>
  <c r="K21" i="3"/>
  <c r="J21" i="3"/>
  <c r="I21" i="3"/>
  <c r="H21" i="3"/>
  <c r="G21" i="3"/>
  <c r="F21" i="3"/>
  <c r="E21" i="3"/>
  <c r="D21" i="3"/>
  <c r="C21" i="3"/>
  <c r="B21" i="3"/>
  <c r="P21" i="64"/>
  <c r="O21" i="64"/>
  <c r="N21" i="64"/>
  <c r="M21" i="64"/>
  <c r="L21" i="64"/>
  <c r="K21" i="64"/>
  <c r="J21" i="64"/>
  <c r="I21" i="64"/>
  <c r="H21" i="64"/>
  <c r="G21" i="64"/>
  <c r="F21" i="64"/>
  <c r="E21" i="64"/>
  <c r="D21" i="64"/>
  <c r="C21" i="64"/>
  <c r="B21" i="64"/>
  <c r="E53" i="49"/>
  <c r="E44" i="49"/>
  <c r="D44" i="49"/>
  <c r="D37" i="52"/>
  <c r="E37" i="49"/>
  <c r="D37" i="49"/>
  <c r="D55" i="52"/>
  <c r="E28" i="49"/>
  <c r="D28" i="49"/>
  <c r="D42" i="48"/>
  <c r="D25" i="48"/>
  <c r="E33" i="52"/>
  <c r="E149" i="52"/>
  <c r="D44" i="48"/>
  <c r="E13" i="71"/>
  <c r="G13" i="71"/>
  <c r="E14" i="71"/>
  <c r="G14" i="71"/>
  <c r="E12" i="71"/>
  <c r="G12" i="71"/>
  <c r="E11" i="71"/>
  <c r="G11" i="71"/>
  <c r="E10" i="71"/>
  <c r="G10" i="71"/>
  <c r="E8" i="71"/>
  <c r="G8" i="71"/>
  <c r="D70" i="52"/>
  <c r="E145" i="52"/>
  <c r="E151" i="52"/>
  <c r="E153" i="52"/>
  <c r="G15" i="71"/>
  <c r="G16" i="71"/>
  <c r="E38" i="71"/>
  <c r="G38" i="71"/>
  <c r="E34" i="71"/>
  <c r="G34" i="71"/>
  <c r="E20" i="71"/>
  <c r="G20" i="71"/>
  <c r="E28" i="71"/>
  <c r="G28" i="71"/>
  <c r="E32" i="71"/>
  <c r="G32" i="71"/>
  <c r="H17" i="71"/>
  <c r="E26" i="71"/>
  <c r="G26" i="71"/>
  <c r="E42" i="71"/>
  <c r="G42" i="71"/>
  <c r="E36" i="71"/>
  <c r="G36" i="71"/>
  <c r="E22" i="71"/>
  <c r="G22" i="71"/>
  <c r="E24" i="71"/>
  <c r="G24" i="71"/>
  <c r="E30" i="71"/>
  <c r="G30" i="71"/>
  <c r="E40" i="71"/>
  <c r="G40" i="71"/>
  <c r="G44" i="71"/>
  <c r="H44" i="71"/>
  <c r="M38" i="64"/>
  <c r="L38" i="64"/>
  <c r="I38" i="64"/>
  <c r="E38" i="64"/>
  <c r="D38" i="64"/>
  <c r="P38" i="64"/>
  <c r="O38" i="64"/>
  <c r="N38" i="64"/>
  <c r="K38" i="64"/>
  <c r="J38" i="64"/>
  <c r="H38" i="64"/>
  <c r="G38" i="64"/>
  <c r="F38" i="64"/>
  <c r="C38" i="64"/>
  <c r="B38" i="64"/>
  <c r="E46" i="64"/>
  <c r="E47" i="64"/>
  <c r="E48" i="64"/>
  <c r="H249" i="60"/>
  <c r="G249" i="60"/>
  <c r="F249" i="60"/>
  <c r="E249" i="60"/>
  <c r="D249" i="60"/>
  <c r="H201" i="60"/>
  <c r="G201" i="60"/>
  <c r="F201" i="60"/>
  <c r="E201" i="60"/>
  <c r="D201" i="60"/>
  <c r="H153" i="60"/>
  <c r="G153" i="60"/>
  <c r="F153" i="60"/>
  <c r="E153" i="60"/>
  <c r="D153" i="60"/>
  <c r="C153" i="60"/>
  <c r="H105" i="60"/>
  <c r="G105" i="60"/>
  <c r="F105" i="60"/>
  <c r="E105" i="60"/>
  <c r="D105" i="60"/>
  <c r="C105" i="60"/>
  <c r="H9" i="60"/>
  <c r="G9" i="60"/>
  <c r="F9" i="60"/>
  <c r="E9" i="60"/>
  <c r="D9" i="60"/>
  <c r="C9" i="60"/>
  <c r="G23" i="63"/>
  <c r="F23" i="63"/>
  <c r="E23" i="63"/>
  <c r="D23" i="63"/>
  <c r="C23" i="63"/>
  <c r="B23" i="63"/>
  <c r="C12" i="63"/>
  <c r="B12" i="63"/>
  <c r="G24" i="63"/>
  <c r="F24" i="63"/>
  <c r="F25" i="63"/>
  <c r="F26" i="63"/>
  <c r="F27" i="63"/>
  <c r="E24" i="63"/>
  <c r="E25" i="63"/>
  <c r="E26" i="63"/>
  <c r="D24" i="63"/>
  <c r="C24" i="63"/>
  <c r="B24" i="63"/>
  <c r="B25" i="63"/>
  <c r="C13" i="63"/>
  <c r="B13" i="63"/>
  <c r="C14" i="63"/>
  <c r="E27" i="63"/>
  <c r="G57" i="73"/>
  <c r="G57" i="60"/>
  <c r="G65" i="60"/>
  <c r="G25" i="63"/>
  <c r="G26" i="63"/>
  <c r="G27" i="63"/>
  <c r="C25" i="63"/>
  <c r="D25" i="63"/>
  <c r="B14" i="63"/>
  <c r="B4" i="43"/>
  <c r="Q7" i="31"/>
  <c r="R7" i="31"/>
  <c r="Q13" i="31"/>
  <c r="R13" i="31"/>
  <c r="B4" i="3"/>
  <c r="C15" i="61"/>
  <c r="H257" i="60"/>
  <c r="G257" i="60"/>
  <c r="F257" i="60"/>
  <c r="E257" i="60"/>
  <c r="D257" i="60"/>
  <c r="H254" i="60"/>
  <c r="G254" i="60"/>
  <c r="F254" i="60"/>
  <c r="E254" i="60"/>
  <c r="D254" i="60"/>
  <c r="H209" i="60"/>
  <c r="G209" i="60"/>
  <c r="F209" i="60"/>
  <c r="E209" i="60"/>
  <c r="D209" i="60"/>
  <c r="H206" i="60"/>
  <c r="G206" i="60"/>
  <c r="F206" i="60"/>
  <c r="E206" i="60"/>
  <c r="D206" i="60"/>
  <c r="H161" i="60"/>
  <c r="G161" i="60"/>
  <c r="F161" i="60"/>
  <c r="E161" i="60"/>
  <c r="D161" i="60"/>
  <c r="C161" i="60"/>
  <c r="H158" i="60"/>
  <c r="G158" i="60"/>
  <c r="F158" i="60"/>
  <c r="E158" i="60"/>
  <c r="D158" i="60"/>
  <c r="C158" i="60"/>
  <c r="H113" i="60"/>
  <c r="G113" i="60"/>
  <c r="F113" i="60"/>
  <c r="E113" i="60"/>
  <c r="D113" i="60"/>
  <c r="C113" i="60"/>
  <c r="H110" i="60"/>
  <c r="G110" i="60"/>
  <c r="F110" i="60"/>
  <c r="E110" i="60"/>
  <c r="D110" i="60"/>
  <c r="C110" i="60"/>
  <c r="C62" i="60"/>
  <c r="H17" i="60"/>
  <c r="G17" i="60"/>
  <c r="F17" i="60"/>
  <c r="E17" i="60"/>
  <c r="D17" i="60"/>
  <c r="C17" i="60"/>
  <c r="H14" i="60"/>
  <c r="G14" i="60"/>
  <c r="F14" i="60"/>
  <c r="E14" i="60"/>
  <c r="D14" i="60"/>
  <c r="C14" i="60"/>
  <c r="E5" i="59"/>
  <c r="G62" i="60"/>
  <c r="D26" i="63"/>
  <c r="D27" i="63"/>
  <c r="C26" i="63"/>
  <c r="C27" i="63"/>
  <c r="G65" i="73"/>
  <c r="G62" i="73"/>
  <c r="H57" i="73"/>
  <c r="H57" i="60"/>
  <c r="F57" i="73"/>
  <c r="F57" i="60"/>
  <c r="C201" i="60"/>
  <c r="C249" i="60"/>
  <c r="D136" i="62"/>
  <c r="D129" i="62"/>
  <c r="D119" i="62"/>
  <c r="D112" i="62"/>
  <c r="D107" i="62"/>
  <c r="D102" i="62"/>
  <c r="D94" i="62"/>
  <c r="C91" i="62"/>
  <c r="C90" i="62"/>
  <c r="B90" i="62"/>
  <c r="C89" i="62"/>
  <c r="B89" i="62"/>
  <c r="C88" i="62"/>
  <c r="B88" i="62"/>
  <c r="C87" i="62"/>
  <c r="B87" i="62"/>
  <c r="C86" i="62"/>
  <c r="B86" i="62"/>
  <c r="C85" i="62"/>
  <c r="B85" i="62"/>
  <c r="C84" i="62"/>
  <c r="B84" i="62"/>
  <c r="C83" i="62"/>
  <c r="B83" i="62"/>
  <c r="C82" i="62"/>
  <c r="B82" i="62"/>
  <c r="C81" i="62"/>
  <c r="B81" i="62"/>
  <c r="C80" i="62"/>
  <c r="B80" i="62"/>
  <c r="C79" i="62"/>
  <c r="B79" i="62"/>
  <c r="C78" i="62"/>
  <c r="B78" i="62"/>
  <c r="C77" i="62"/>
  <c r="B77" i="62"/>
  <c r="C76" i="62"/>
  <c r="B76" i="62"/>
  <c r="C75" i="62"/>
  <c r="B75" i="62"/>
  <c r="C74" i="62"/>
  <c r="B74" i="62"/>
  <c r="C73" i="62"/>
  <c r="B73" i="62"/>
  <c r="C72" i="62"/>
  <c r="B72" i="62"/>
  <c r="C71" i="62"/>
  <c r="B71" i="62"/>
  <c r="D64" i="62"/>
  <c r="D51" i="62"/>
  <c r="D6" i="62"/>
  <c r="F33" i="59"/>
  <c r="C16" i="59"/>
  <c r="C12" i="59"/>
  <c r="C15" i="59"/>
  <c r="C14" i="59"/>
  <c r="C13" i="59"/>
  <c r="D18" i="62"/>
  <c r="E57" i="73"/>
  <c r="E57" i="60"/>
  <c r="H62" i="73"/>
  <c r="H65" i="73"/>
  <c r="F65" i="73"/>
  <c r="F62" i="73"/>
  <c r="D57" i="73"/>
  <c r="D57" i="60"/>
  <c r="F65" i="60"/>
  <c r="F62" i="60"/>
  <c r="H62" i="60"/>
  <c r="H65" i="60"/>
  <c r="C206" i="60"/>
  <c r="C209" i="60"/>
  <c r="C254" i="60"/>
  <c r="C257" i="60"/>
  <c r="C17" i="59"/>
  <c r="D70" i="62"/>
  <c r="C136" i="60"/>
  <c r="D136" i="60"/>
  <c r="E136" i="60"/>
  <c r="F136" i="60"/>
  <c r="G136" i="60"/>
  <c r="H136" i="60"/>
  <c r="C88" i="60"/>
  <c r="D88" i="60"/>
  <c r="E88" i="60"/>
  <c r="F88" i="60"/>
  <c r="G88" i="60"/>
  <c r="H88" i="60"/>
  <c r="C40" i="60"/>
  <c r="D40" i="60"/>
  <c r="E40" i="60"/>
  <c r="F40" i="60"/>
  <c r="G40" i="60"/>
  <c r="H40" i="60"/>
  <c r="C280" i="60"/>
  <c r="D280" i="60"/>
  <c r="E280" i="60"/>
  <c r="F280" i="60"/>
  <c r="G280" i="60"/>
  <c r="H280" i="60"/>
  <c r="C232" i="60"/>
  <c r="D232" i="60"/>
  <c r="E232" i="60"/>
  <c r="F232" i="60"/>
  <c r="G232" i="60"/>
  <c r="H232" i="60"/>
  <c r="C184" i="60"/>
  <c r="D184" i="60"/>
  <c r="E184" i="60"/>
  <c r="F184" i="60"/>
  <c r="G184" i="60"/>
  <c r="H184" i="60"/>
  <c r="D24" i="62"/>
  <c r="E33" i="62"/>
  <c r="E149" i="62"/>
  <c r="D62" i="60"/>
  <c r="D65" i="60"/>
  <c r="D62" i="73"/>
  <c r="D65" i="73"/>
  <c r="E65" i="60"/>
  <c r="E62" i="60"/>
  <c r="E65" i="73"/>
  <c r="E62" i="73"/>
  <c r="C43" i="61"/>
  <c r="G6" i="61"/>
  <c r="E6" i="59"/>
  <c r="F19" i="59"/>
  <c r="F34" i="59"/>
  <c r="E10" i="61"/>
  <c r="G10" i="61"/>
  <c r="E13" i="61"/>
  <c r="E11" i="61"/>
  <c r="G11" i="61"/>
  <c r="D13" i="59"/>
  <c r="E14" i="61"/>
  <c r="G14" i="61"/>
  <c r="E8" i="61"/>
  <c r="G8" i="61"/>
  <c r="D10" i="59"/>
  <c r="E12" i="61"/>
  <c r="G12" i="61"/>
  <c r="I113" i="60"/>
  <c r="C32" i="59"/>
  <c r="C31" i="59"/>
  <c r="C29" i="59"/>
  <c r="C28" i="59"/>
  <c r="C27" i="59"/>
  <c r="C26" i="59"/>
  <c r="C24" i="59"/>
  <c r="D1" i="44"/>
  <c r="D1" i="43"/>
  <c r="D1" i="42"/>
  <c r="D1" i="41"/>
  <c r="D1" i="40"/>
  <c r="D1" i="39"/>
  <c r="D1" i="38"/>
  <c r="D1" i="37"/>
  <c r="D1" i="36"/>
  <c r="D1" i="35"/>
  <c r="D1" i="28"/>
  <c r="C22" i="59"/>
  <c r="C10" i="50"/>
  <c r="C30" i="59"/>
  <c r="G8" i="46"/>
  <c r="G9" i="46"/>
  <c r="G10" i="46"/>
  <c r="G11" i="46"/>
  <c r="G12" i="46"/>
  <c r="G13" i="46"/>
  <c r="G14" i="46"/>
  <c r="G15" i="46"/>
  <c r="G16" i="46"/>
  <c r="G17" i="46"/>
  <c r="G18" i="46"/>
  <c r="G19" i="46"/>
  <c r="G20" i="46"/>
  <c r="G21" i="46"/>
  <c r="G22" i="46"/>
  <c r="G23" i="46"/>
  <c r="G24" i="46"/>
  <c r="G25" i="46"/>
  <c r="G26" i="46"/>
  <c r="G27" i="46"/>
  <c r="G28" i="46"/>
  <c r="G29" i="46"/>
  <c r="G30" i="46"/>
  <c r="G31" i="46"/>
  <c r="G32" i="46"/>
  <c r="G33" i="46"/>
  <c r="G34" i="46"/>
  <c r="G35" i="46"/>
  <c r="G36" i="46"/>
  <c r="G37" i="46"/>
  <c r="G38" i="46"/>
  <c r="G39" i="46"/>
  <c r="G40" i="46"/>
  <c r="G41" i="46"/>
  <c r="G42" i="46"/>
  <c r="G43" i="46"/>
  <c r="G44" i="46"/>
  <c r="G45" i="46"/>
  <c r="G46" i="46"/>
  <c r="G47" i="46"/>
  <c r="G48" i="46"/>
  <c r="G49" i="46"/>
  <c r="G50" i="46"/>
  <c r="C13" i="45"/>
  <c r="D17" i="45"/>
  <c r="D23" i="45"/>
  <c r="C38" i="28"/>
  <c r="D38" i="28"/>
  <c r="D10" i="32"/>
  <c r="E38" i="28"/>
  <c r="E10" i="32"/>
  <c r="F38" i="28"/>
  <c r="F10" i="32"/>
  <c r="G38" i="28"/>
  <c r="G10" i="32"/>
  <c r="H38" i="28"/>
  <c r="H10" i="32"/>
  <c r="I38" i="28"/>
  <c r="I10" i="32"/>
  <c r="J38" i="28"/>
  <c r="J10" i="32"/>
  <c r="K38" i="28"/>
  <c r="K10" i="32"/>
  <c r="L38" i="28"/>
  <c r="L10" i="32"/>
  <c r="M38" i="28"/>
  <c r="M10" i="32"/>
  <c r="N38" i="28"/>
  <c r="N10" i="32"/>
  <c r="O38" i="28"/>
  <c r="O10" i="32"/>
  <c r="P38" i="28"/>
  <c r="P10" i="32"/>
  <c r="C38" i="3"/>
  <c r="C9" i="32"/>
  <c r="C24" i="32"/>
  <c r="D38" i="3"/>
  <c r="D9" i="32"/>
  <c r="D24" i="32"/>
  <c r="E38" i="3"/>
  <c r="E9" i="32"/>
  <c r="E24" i="32"/>
  <c r="F38" i="3"/>
  <c r="G38" i="3"/>
  <c r="H38" i="3"/>
  <c r="I38" i="3"/>
  <c r="I9" i="32"/>
  <c r="I24" i="32"/>
  <c r="I42" i="3"/>
  <c r="J38" i="3"/>
  <c r="K38" i="3"/>
  <c r="L38" i="3"/>
  <c r="M38" i="3"/>
  <c r="M9" i="32"/>
  <c r="M24" i="32"/>
  <c r="N38" i="3"/>
  <c r="N9" i="32"/>
  <c r="O38" i="3"/>
  <c r="O9" i="32"/>
  <c r="O24" i="32"/>
  <c r="P38" i="3"/>
  <c r="P9" i="32"/>
  <c r="P24" i="32"/>
  <c r="C21" i="35"/>
  <c r="D21" i="35"/>
  <c r="E21" i="35"/>
  <c r="E38" i="35"/>
  <c r="E11" i="32"/>
  <c r="F21" i="35"/>
  <c r="F38" i="35"/>
  <c r="F11" i="32"/>
  <c r="G21" i="35"/>
  <c r="H21" i="35"/>
  <c r="H38" i="35"/>
  <c r="H11" i="32"/>
  <c r="I21" i="35"/>
  <c r="I38" i="35"/>
  <c r="I11" i="32"/>
  <c r="J21" i="35"/>
  <c r="J38" i="35"/>
  <c r="J11" i="32"/>
  <c r="K21" i="35"/>
  <c r="K38" i="35"/>
  <c r="K11" i="32"/>
  <c r="L21" i="35"/>
  <c r="L38" i="35"/>
  <c r="L11" i="32"/>
  <c r="M21" i="35"/>
  <c r="M38" i="35"/>
  <c r="M11" i="32"/>
  <c r="N21" i="35"/>
  <c r="N38" i="35"/>
  <c r="N11" i="32"/>
  <c r="O21" i="35"/>
  <c r="O38" i="35"/>
  <c r="P21" i="35"/>
  <c r="P38" i="35"/>
  <c r="P11" i="32"/>
  <c r="C21" i="36"/>
  <c r="C38" i="36"/>
  <c r="D21" i="36"/>
  <c r="D38" i="36"/>
  <c r="D12" i="32"/>
  <c r="E21" i="36"/>
  <c r="E38" i="36"/>
  <c r="E12" i="32"/>
  <c r="F21" i="36"/>
  <c r="F38" i="36"/>
  <c r="G21" i="36"/>
  <c r="G38" i="36"/>
  <c r="G12" i="32"/>
  <c r="H21" i="36"/>
  <c r="I21" i="36"/>
  <c r="I38" i="36"/>
  <c r="I12" i="32"/>
  <c r="J21" i="36"/>
  <c r="K21" i="36"/>
  <c r="K38" i="36"/>
  <c r="K12" i="32"/>
  <c r="L21" i="36"/>
  <c r="L38" i="36"/>
  <c r="L12" i="32"/>
  <c r="M21" i="36"/>
  <c r="M38" i="36"/>
  <c r="M12" i="32"/>
  <c r="N21" i="36"/>
  <c r="N38" i="36"/>
  <c r="O21" i="36"/>
  <c r="O38" i="36"/>
  <c r="O12" i="32"/>
  <c r="P21" i="36"/>
  <c r="P38" i="36"/>
  <c r="P12" i="32"/>
  <c r="C21" i="37"/>
  <c r="C38" i="37"/>
  <c r="C13" i="32"/>
  <c r="D21" i="37"/>
  <c r="D38" i="37"/>
  <c r="D13" i="32"/>
  <c r="E21" i="37"/>
  <c r="E38" i="37"/>
  <c r="E13" i="32"/>
  <c r="F21" i="37"/>
  <c r="F38" i="37"/>
  <c r="F13" i="32"/>
  <c r="G21" i="37"/>
  <c r="G38" i="37"/>
  <c r="G13" i="32"/>
  <c r="H21" i="37"/>
  <c r="H38" i="37"/>
  <c r="I21" i="37"/>
  <c r="I38" i="37"/>
  <c r="I13" i="32"/>
  <c r="J21" i="37"/>
  <c r="K21" i="37"/>
  <c r="K38" i="37"/>
  <c r="L21" i="37"/>
  <c r="L38" i="37"/>
  <c r="L13" i="32"/>
  <c r="M21" i="37"/>
  <c r="M38" i="37"/>
  <c r="N21" i="37"/>
  <c r="N38" i="37"/>
  <c r="N13" i="32"/>
  <c r="O21" i="37"/>
  <c r="O38" i="37"/>
  <c r="O13" i="32"/>
  <c r="P21" i="37"/>
  <c r="P38" i="37"/>
  <c r="P13" i="32"/>
  <c r="C21" i="38"/>
  <c r="C38" i="38"/>
  <c r="D21" i="38"/>
  <c r="D38" i="38"/>
  <c r="D14" i="32"/>
  <c r="E21" i="38"/>
  <c r="E38" i="38"/>
  <c r="F21" i="38"/>
  <c r="F38" i="38"/>
  <c r="G21" i="38"/>
  <c r="G38" i="38"/>
  <c r="G14" i="32"/>
  <c r="H21" i="38"/>
  <c r="H38" i="38"/>
  <c r="H14" i="32"/>
  <c r="I21" i="38"/>
  <c r="I38" i="38"/>
  <c r="I14" i="32"/>
  <c r="J21" i="38"/>
  <c r="J38" i="38"/>
  <c r="J14" i="32"/>
  <c r="K21" i="38"/>
  <c r="K38" i="38"/>
  <c r="K14" i="32"/>
  <c r="L21" i="38"/>
  <c r="L38" i="38"/>
  <c r="M21" i="38"/>
  <c r="M38" i="38"/>
  <c r="N21" i="38"/>
  <c r="N38" i="38"/>
  <c r="N14" i="32"/>
  <c r="O21" i="38"/>
  <c r="O38" i="38"/>
  <c r="P21" i="38"/>
  <c r="P38" i="38"/>
  <c r="C21" i="39"/>
  <c r="C38" i="39"/>
  <c r="D21" i="39"/>
  <c r="E21" i="39"/>
  <c r="E38" i="39"/>
  <c r="E15" i="32"/>
  <c r="F21" i="39"/>
  <c r="F38" i="39"/>
  <c r="G21" i="39"/>
  <c r="G38" i="39"/>
  <c r="G15" i="32"/>
  <c r="H21" i="39"/>
  <c r="H38" i="39"/>
  <c r="I21" i="39"/>
  <c r="I38" i="39"/>
  <c r="I15" i="32"/>
  <c r="J21" i="39"/>
  <c r="J38" i="39"/>
  <c r="J15" i="32"/>
  <c r="K21" i="39"/>
  <c r="K38" i="39"/>
  <c r="K15" i="32"/>
  <c r="L21" i="39"/>
  <c r="L38" i="39"/>
  <c r="L15" i="32"/>
  <c r="M21" i="39"/>
  <c r="M38" i="39"/>
  <c r="M15" i="32"/>
  <c r="N21" i="39"/>
  <c r="N38" i="39"/>
  <c r="N15" i="32"/>
  <c r="O21" i="39"/>
  <c r="O38" i="39"/>
  <c r="O15" i="32"/>
  <c r="P21" i="39"/>
  <c r="P38" i="39"/>
  <c r="P15" i="32"/>
  <c r="C21" i="40"/>
  <c r="C38" i="40"/>
  <c r="D21" i="40"/>
  <c r="E21" i="40"/>
  <c r="E38" i="40"/>
  <c r="F21" i="40"/>
  <c r="F38" i="40"/>
  <c r="F16" i="32"/>
  <c r="G21" i="40"/>
  <c r="H21" i="40"/>
  <c r="H38" i="40"/>
  <c r="H16" i="32"/>
  <c r="I21" i="40"/>
  <c r="I38" i="40"/>
  <c r="I16" i="32"/>
  <c r="J21" i="40"/>
  <c r="J38" i="40"/>
  <c r="J16" i="32"/>
  <c r="K21" i="40"/>
  <c r="K38" i="40"/>
  <c r="K16" i="32"/>
  <c r="L21" i="40"/>
  <c r="L38" i="40"/>
  <c r="L16" i="32"/>
  <c r="M21" i="40"/>
  <c r="M38" i="40"/>
  <c r="M16" i="32"/>
  <c r="N21" i="40"/>
  <c r="N38" i="40"/>
  <c r="O21" i="40"/>
  <c r="O38" i="40"/>
  <c r="O16" i="32"/>
  <c r="P21" i="40"/>
  <c r="P38" i="40"/>
  <c r="C21" i="41"/>
  <c r="C38" i="41"/>
  <c r="D21" i="41"/>
  <c r="D38" i="41"/>
  <c r="D17" i="32"/>
  <c r="E21" i="41"/>
  <c r="E38" i="41"/>
  <c r="E17" i="32"/>
  <c r="F21" i="41"/>
  <c r="G21" i="41"/>
  <c r="G38" i="41"/>
  <c r="G17" i="32"/>
  <c r="H21" i="41"/>
  <c r="H38" i="41"/>
  <c r="H17" i="32"/>
  <c r="I21" i="41"/>
  <c r="I38" i="41"/>
  <c r="I17" i="32"/>
  <c r="J21" i="41"/>
  <c r="J38" i="41"/>
  <c r="J4" i="41"/>
  <c r="J39" i="41"/>
  <c r="K21" i="41"/>
  <c r="K38" i="41"/>
  <c r="L21" i="41"/>
  <c r="L38" i="41"/>
  <c r="L17" i="32"/>
  <c r="M21" i="41"/>
  <c r="M38" i="41"/>
  <c r="N21" i="41"/>
  <c r="N38" i="41"/>
  <c r="N17" i="32"/>
  <c r="O21" i="41"/>
  <c r="O38" i="41"/>
  <c r="O4" i="41"/>
  <c r="O39" i="41"/>
  <c r="P21" i="41"/>
  <c r="P38" i="41"/>
  <c r="P17" i="32"/>
  <c r="C21" i="42"/>
  <c r="C38" i="42"/>
  <c r="D21" i="42"/>
  <c r="E21" i="42"/>
  <c r="F21" i="42"/>
  <c r="F38" i="42"/>
  <c r="F18" i="32"/>
  <c r="G21" i="42"/>
  <c r="G38" i="42"/>
  <c r="G4" i="42"/>
  <c r="G39" i="42"/>
  <c r="H21" i="42"/>
  <c r="H38" i="42"/>
  <c r="H18" i="32"/>
  <c r="I21" i="42"/>
  <c r="I38" i="42"/>
  <c r="I18" i="32"/>
  <c r="J21" i="42"/>
  <c r="J38" i="42"/>
  <c r="J18" i="32"/>
  <c r="K21" i="42"/>
  <c r="K38" i="42"/>
  <c r="L21" i="42"/>
  <c r="L38" i="42"/>
  <c r="L18" i="32"/>
  <c r="M21" i="42"/>
  <c r="M38" i="42"/>
  <c r="N21" i="42"/>
  <c r="N38" i="42"/>
  <c r="N18" i="32"/>
  <c r="O21" i="42"/>
  <c r="O38" i="42"/>
  <c r="P21" i="42"/>
  <c r="P38" i="42"/>
  <c r="P18" i="32"/>
  <c r="C21" i="43"/>
  <c r="C38" i="43"/>
  <c r="D21" i="43"/>
  <c r="E21" i="43"/>
  <c r="E38" i="43"/>
  <c r="F21" i="43"/>
  <c r="F38" i="43"/>
  <c r="F19" i="32"/>
  <c r="G21" i="43"/>
  <c r="G38" i="43"/>
  <c r="G19" i="32"/>
  <c r="H21" i="43"/>
  <c r="H38" i="43"/>
  <c r="H19" i="32"/>
  <c r="I21" i="43"/>
  <c r="I38" i="43"/>
  <c r="I4" i="43"/>
  <c r="I39" i="43"/>
  <c r="J21" i="43"/>
  <c r="J38" i="43"/>
  <c r="J19" i="32"/>
  <c r="K21" i="43"/>
  <c r="K38" i="43"/>
  <c r="L21" i="43"/>
  <c r="L38" i="43"/>
  <c r="L19" i="32"/>
  <c r="M21" i="43"/>
  <c r="M38" i="43"/>
  <c r="N21" i="43"/>
  <c r="N38" i="43"/>
  <c r="O21" i="43"/>
  <c r="O38" i="43"/>
  <c r="O19" i="32"/>
  <c r="P21" i="43"/>
  <c r="P38" i="43"/>
  <c r="C21" i="44"/>
  <c r="C38" i="44"/>
  <c r="C20" i="32"/>
  <c r="D21" i="44"/>
  <c r="E21" i="44"/>
  <c r="F21" i="44"/>
  <c r="F38" i="44"/>
  <c r="F20" i="32"/>
  <c r="G21" i="44"/>
  <c r="G38" i="44"/>
  <c r="H21" i="44"/>
  <c r="H38" i="44"/>
  <c r="I21" i="44"/>
  <c r="I38" i="44"/>
  <c r="I20" i="32"/>
  <c r="J21" i="44"/>
  <c r="J38" i="44"/>
  <c r="J20" i="32"/>
  <c r="K21" i="44"/>
  <c r="K38" i="44"/>
  <c r="K20" i="32"/>
  <c r="L21" i="44"/>
  <c r="L38" i="44"/>
  <c r="M21" i="44"/>
  <c r="M38" i="44"/>
  <c r="M20" i="32"/>
  <c r="N21" i="44"/>
  <c r="N38" i="44"/>
  <c r="O21" i="44"/>
  <c r="O38" i="44"/>
  <c r="O20" i="32"/>
  <c r="P21" i="44"/>
  <c r="P38" i="44"/>
  <c r="P20" i="32"/>
  <c r="Q22" i="31"/>
  <c r="Q8" i="31"/>
  <c r="R8" i="31"/>
  <c r="Q9" i="31"/>
  <c r="R9" i="31"/>
  <c r="Q10" i="31"/>
  <c r="R10" i="31"/>
  <c r="Q11" i="31"/>
  <c r="Q12" i="31"/>
  <c r="R12" i="31"/>
  <c r="Q14" i="31"/>
  <c r="R14" i="31"/>
  <c r="Q15" i="31"/>
  <c r="R15" i="31"/>
  <c r="Q16" i="31"/>
  <c r="Q17" i="31"/>
  <c r="R17" i="31"/>
  <c r="Q18" i="31"/>
  <c r="R18" i="31"/>
  <c r="P22" i="31"/>
  <c r="O22" i="31"/>
  <c r="N22" i="31"/>
  <c r="M22" i="31"/>
  <c r="L22" i="31"/>
  <c r="K22" i="31"/>
  <c r="J22" i="31"/>
  <c r="I22" i="31"/>
  <c r="H22" i="31"/>
  <c r="G22" i="31"/>
  <c r="F22" i="31"/>
  <c r="F23" i="31"/>
  <c r="F24" i="31"/>
  <c r="E22" i="31"/>
  <c r="D22" i="31"/>
  <c r="C22" i="31"/>
  <c r="B38" i="28"/>
  <c r="B38" i="3"/>
  <c r="B9" i="32"/>
  <c r="B24" i="32"/>
  <c r="B21" i="35"/>
  <c r="B38" i="35"/>
  <c r="B11" i="32"/>
  <c r="B21" i="36"/>
  <c r="B21" i="37"/>
  <c r="B38" i="37"/>
  <c r="B13" i="32"/>
  <c r="B21" i="38"/>
  <c r="B21" i="39"/>
  <c r="B21" i="40"/>
  <c r="B21" i="41"/>
  <c r="B38" i="41"/>
  <c r="B21" i="42"/>
  <c r="B38" i="42"/>
  <c r="B21" i="43"/>
  <c r="B21" i="44"/>
  <c r="B38" i="44"/>
  <c r="B22" i="31"/>
  <c r="C4" i="44"/>
  <c r="C39" i="44"/>
  <c r="D4" i="44"/>
  <c r="E4" i="44"/>
  <c r="F4" i="44"/>
  <c r="F39" i="44"/>
  <c r="G4" i="44"/>
  <c r="H4" i="44"/>
  <c r="I4" i="44"/>
  <c r="J4" i="44"/>
  <c r="J39" i="44"/>
  <c r="K4" i="44"/>
  <c r="K39" i="44"/>
  <c r="L4" i="44"/>
  <c r="M4" i="44"/>
  <c r="M39" i="44"/>
  <c r="N4" i="44"/>
  <c r="O4" i="44"/>
  <c r="P4" i="44"/>
  <c r="B4" i="44"/>
  <c r="C4" i="43"/>
  <c r="D4" i="43"/>
  <c r="E4" i="43"/>
  <c r="E39" i="43"/>
  <c r="F4" i="43"/>
  <c r="F39" i="43"/>
  <c r="G4" i="43"/>
  <c r="G39" i="43"/>
  <c r="H4" i="43"/>
  <c r="H39" i="43"/>
  <c r="J4" i="43"/>
  <c r="J39" i="43"/>
  <c r="K4" i="43"/>
  <c r="L4" i="43"/>
  <c r="L39" i="43"/>
  <c r="M4" i="43"/>
  <c r="N4" i="43"/>
  <c r="O4" i="43"/>
  <c r="O39" i="43"/>
  <c r="P4" i="43"/>
  <c r="C4" i="42"/>
  <c r="D4" i="42"/>
  <c r="E4" i="42"/>
  <c r="F4" i="42"/>
  <c r="H4" i="42"/>
  <c r="I4" i="42"/>
  <c r="I39" i="42"/>
  <c r="J4" i="42"/>
  <c r="K4" i="42"/>
  <c r="K39" i="42"/>
  <c r="L4" i="42"/>
  <c r="L39" i="42"/>
  <c r="M4" i="42"/>
  <c r="N4" i="42"/>
  <c r="N39" i="42"/>
  <c r="O4" i="42"/>
  <c r="P4" i="42"/>
  <c r="P39" i="42"/>
  <c r="B4" i="42"/>
  <c r="C4" i="41"/>
  <c r="D4" i="41"/>
  <c r="E4" i="41"/>
  <c r="F4" i="41"/>
  <c r="G4" i="41"/>
  <c r="G39" i="41"/>
  <c r="H4" i="41"/>
  <c r="I4" i="41"/>
  <c r="I39" i="41"/>
  <c r="K4" i="41"/>
  <c r="L4" i="41"/>
  <c r="M4" i="41"/>
  <c r="N4" i="41"/>
  <c r="N39" i="41"/>
  <c r="P4" i="41"/>
  <c r="P39" i="41"/>
  <c r="B4" i="41"/>
  <c r="C4" i="40"/>
  <c r="C39" i="40"/>
  <c r="D4" i="40"/>
  <c r="E4" i="40"/>
  <c r="E39" i="40"/>
  <c r="F4" i="40"/>
  <c r="G4" i="40"/>
  <c r="H4" i="40"/>
  <c r="H39" i="40"/>
  <c r="I4" i="40"/>
  <c r="J4" i="40"/>
  <c r="J39" i="40"/>
  <c r="K4" i="40"/>
  <c r="L4" i="40"/>
  <c r="L39" i="40"/>
  <c r="M4" i="40"/>
  <c r="N4" i="40"/>
  <c r="O4" i="40"/>
  <c r="O39" i="40"/>
  <c r="P4" i="40"/>
  <c r="B4" i="40"/>
  <c r="C4" i="39"/>
  <c r="C39" i="39"/>
  <c r="D4" i="39"/>
  <c r="E4" i="39"/>
  <c r="E39" i="39"/>
  <c r="F4" i="39"/>
  <c r="G4" i="39"/>
  <c r="G39" i="39"/>
  <c r="H4" i="39"/>
  <c r="I4" i="39"/>
  <c r="I39" i="39"/>
  <c r="J4" i="39"/>
  <c r="K4" i="39"/>
  <c r="L4" i="39"/>
  <c r="L39" i="39"/>
  <c r="M4" i="39"/>
  <c r="M39" i="39"/>
  <c r="N4" i="39"/>
  <c r="N39" i="39"/>
  <c r="O4" i="39"/>
  <c r="O39" i="39"/>
  <c r="P4" i="39"/>
  <c r="P39" i="39"/>
  <c r="B4" i="39"/>
  <c r="C4" i="38"/>
  <c r="D4" i="38"/>
  <c r="E4" i="38"/>
  <c r="E39" i="38"/>
  <c r="F4" i="38"/>
  <c r="G4" i="38"/>
  <c r="G39" i="38"/>
  <c r="H4" i="38"/>
  <c r="H39" i="38"/>
  <c r="I4" i="38"/>
  <c r="I39" i="38"/>
  <c r="J4" i="38"/>
  <c r="K4" i="38"/>
  <c r="K39" i="38"/>
  <c r="L4" i="38"/>
  <c r="M4" i="38"/>
  <c r="N4" i="38"/>
  <c r="N39" i="38"/>
  <c r="O4" i="38"/>
  <c r="P4" i="38"/>
  <c r="B4" i="38"/>
  <c r="C4" i="37"/>
  <c r="C39" i="37"/>
  <c r="D4" i="37"/>
  <c r="D39" i="37"/>
  <c r="E4" i="37"/>
  <c r="F4" i="37"/>
  <c r="F39" i="37"/>
  <c r="G4" i="37"/>
  <c r="G39" i="37"/>
  <c r="H4" i="37"/>
  <c r="I4" i="37"/>
  <c r="I39" i="37"/>
  <c r="J4" i="37"/>
  <c r="K4" i="37"/>
  <c r="K39" i="37"/>
  <c r="L4" i="37"/>
  <c r="L39" i="37"/>
  <c r="M4" i="37"/>
  <c r="N4" i="37"/>
  <c r="N39" i="37"/>
  <c r="O4" i="37"/>
  <c r="P4" i="37"/>
  <c r="P39" i="37"/>
  <c r="B4" i="37"/>
  <c r="B39" i="37"/>
  <c r="C4" i="36"/>
  <c r="D4" i="36"/>
  <c r="E4" i="36"/>
  <c r="F4" i="36"/>
  <c r="G4" i="36"/>
  <c r="H4" i="36"/>
  <c r="I4" i="36"/>
  <c r="J4" i="36"/>
  <c r="K4" i="36"/>
  <c r="K39" i="36"/>
  <c r="L4" i="36"/>
  <c r="L39" i="36"/>
  <c r="M4" i="36"/>
  <c r="M39" i="36"/>
  <c r="N4" i="36"/>
  <c r="O4" i="36"/>
  <c r="O39" i="36"/>
  <c r="P4" i="36"/>
  <c r="B4" i="36"/>
  <c r="C4" i="35"/>
  <c r="D4" i="35"/>
  <c r="E4" i="35"/>
  <c r="E39" i="35"/>
  <c r="F4" i="35"/>
  <c r="F39" i="35"/>
  <c r="G4" i="35"/>
  <c r="H4" i="35"/>
  <c r="H39" i="35"/>
  <c r="I4" i="35"/>
  <c r="J4" i="35"/>
  <c r="K4" i="35"/>
  <c r="L4" i="35"/>
  <c r="L39" i="35"/>
  <c r="M4" i="35"/>
  <c r="N4" i="35"/>
  <c r="N39" i="35"/>
  <c r="O4" i="35"/>
  <c r="P4" i="35"/>
  <c r="P39" i="35"/>
  <c r="J39" i="35"/>
  <c r="B4" i="35"/>
  <c r="B39" i="35"/>
  <c r="R11" i="31"/>
  <c r="R16" i="31"/>
  <c r="Q22" i="44"/>
  <c r="Q23" i="44"/>
  <c r="Q24" i="44"/>
  <c r="Q25" i="44"/>
  <c r="Q26" i="44"/>
  <c r="Q27" i="44"/>
  <c r="Q28" i="44"/>
  <c r="Q29" i="44"/>
  <c r="Q30" i="44"/>
  <c r="Q31" i="44"/>
  <c r="Q32" i="44"/>
  <c r="Q33" i="44"/>
  <c r="Q34" i="44"/>
  <c r="Q35" i="44"/>
  <c r="Q36" i="44"/>
  <c r="Q37" i="44"/>
  <c r="Q6" i="44"/>
  <c r="R6" i="44"/>
  <c r="Q7" i="44"/>
  <c r="R7" i="44"/>
  <c r="Q8" i="44"/>
  <c r="Q9" i="44"/>
  <c r="Q10" i="44"/>
  <c r="Q11" i="44"/>
  <c r="Q12" i="44"/>
  <c r="Q13" i="44"/>
  <c r="Q14" i="44"/>
  <c r="Q15" i="44"/>
  <c r="Q16" i="44"/>
  <c r="Q17" i="44"/>
  <c r="Q18" i="44"/>
  <c r="Q19" i="44"/>
  <c r="Q20" i="44"/>
  <c r="Q22" i="43"/>
  <c r="Q23" i="43"/>
  <c r="Q24" i="43"/>
  <c r="Q25" i="43"/>
  <c r="Q26" i="43"/>
  <c r="Q27" i="43"/>
  <c r="Q28" i="43"/>
  <c r="Q29" i="43"/>
  <c r="Q30" i="43"/>
  <c r="Q31" i="43"/>
  <c r="Q32" i="43"/>
  <c r="Q33" i="43"/>
  <c r="Q34" i="43"/>
  <c r="Q35" i="43"/>
  <c r="Q36" i="43"/>
  <c r="Q37" i="43"/>
  <c r="Q6" i="43"/>
  <c r="R6" i="43"/>
  <c r="Q7" i="43"/>
  <c r="R7" i="43"/>
  <c r="Q8" i="43"/>
  <c r="Q9" i="43"/>
  <c r="Q10" i="43"/>
  <c r="Q11" i="43"/>
  <c r="Q12" i="43"/>
  <c r="Q13" i="43"/>
  <c r="Q14" i="43"/>
  <c r="Q15" i="43"/>
  <c r="Q16" i="43"/>
  <c r="Q17" i="43"/>
  <c r="Q18" i="43"/>
  <c r="Q19" i="43"/>
  <c r="Q20" i="43"/>
  <c r="Q22" i="42"/>
  <c r="Q23" i="42"/>
  <c r="Q24" i="42"/>
  <c r="Q25" i="42"/>
  <c r="Q26" i="42"/>
  <c r="Q27" i="42"/>
  <c r="Q28" i="42"/>
  <c r="Q29" i="42"/>
  <c r="Q30" i="42"/>
  <c r="Q31" i="42"/>
  <c r="Q32" i="42"/>
  <c r="Q33" i="42"/>
  <c r="Q34" i="42"/>
  <c r="Q35" i="42"/>
  <c r="Q36" i="42"/>
  <c r="Q37" i="42"/>
  <c r="Q6" i="42"/>
  <c r="R6" i="42"/>
  <c r="Q7" i="42"/>
  <c r="R7" i="42"/>
  <c r="Q8" i="42"/>
  <c r="Q9" i="42"/>
  <c r="Q10" i="42"/>
  <c r="Q11" i="42"/>
  <c r="Q12" i="42"/>
  <c r="Q13" i="42"/>
  <c r="Q14" i="42"/>
  <c r="Q15" i="42"/>
  <c r="Q16" i="42"/>
  <c r="Q17" i="42"/>
  <c r="Q18" i="42"/>
  <c r="Q19" i="42"/>
  <c r="Q20" i="42"/>
  <c r="Q22" i="41"/>
  <c r="Q23" i="41"/>
  <c r="Q24" i="41"/>
  <c r="Q25" i="41"/>
  <c r="Q26" i="41"/>
  <c r="Q27" i="41"/>
  <c r="Q28" i="41"/>
  <c r="Q29" i="41"/>
  <c r="Q30" i="41"/>
  <c r="Q31" i="41"/>
  <c r="Q32" i="41"/>
  <c r="Q33" i="41"/>
  <c r="Q34" i="41"/>
  <c r="Q35" i="41"/>
  <c r="Q36" i="41"/>
  <c r="Q37" i="41"/>
  <c r="Q6" i="41"/>
  <c r="R6" i="41"/>
  <c r="Q7" i="41"/>
  <c r="R7" i="41"/>
  <c r="Q8" i="41"/>
  <c r="R8" i="41"/>
  <c r="Q9" i="41"/>
  <c r="R9" i="41"/>
  <c r="Q10" i="41"/>
  <c r="R10" i="41"/>
  <c r="Q11" i="41"/>
  <c r="Q12" i="41"/>
  <c r="Q13" i="41"/>
  <c r="Q14" i="41"/>
  <c r="Q15" i="41"/>
  <c r="Q16" i="41"/>
  <c r="Q17" i="41"/>
  <c r="Q18" i="41"/>
  <c r="Q19" i="41"/>
  <c r="Q20" i="41"/>
  <c r="Q22" i="40"/>
  <c r="Q23" i="40"/>
  <c r="Q24" i="40"/>
  <c r="Q25" i="40"/>
  <c r="Q26" i="40"/>
  <c r="Q27" i="40"/>
  <c r="Q28" i="40"/>
  <c r="Q29" i="40"/>
  <c r="Q30" i="40"/>
  <c r="Q31" i="40"/>
  <c r="Q32" i="40"/>
  <c r="Q33" i="40"/>
  <c r="Q34" i="40"/>
  <c r="Q35" i="40"/>
  <c r="Q36" i="40"/>
  <c r="Q37" i="40"/>
  <c r="Q6" i="40"/>
  <c r="R6" i="40"/>
  <c r="Q7" i="40"/>
  <c r="Q8" i="40"/>
  <c r="Q9" i="40"/>
  <c r="Q10" i="40"/>
  <c r="Q11" i="40"/>
  <c r="Q12" i="40"/>
  <c r="Q13" i="40"/>
  <c r="Q14" i="40"/>
  <c r="Q15" i="40"/>
  <c r="Q16" i="40"/>
  <c r="Q17" i="40"/>
  <c r="Q18" i="40"/>
  <c r="Q19" i="40"/>
  <c r="Q20" i="40"/>
  <c r="Q22" i="39"/>
  <c r="Q23" i="39"/>
  <c r="Q24" i="39"/>
  <c r="Q25" i="39"/>
  <c r="Q26" i="39"/>
  <c r="Q27" i="39"/>
  <c r="Q28" i="39"/>
  <c r="Q29" i="39"/>
  <c r="Q30" i="39"/>
  <c r="Q31" i="39"/>
  <c r="Q32" i="39"/>
  <c r="Q33" i="39"/>
  <c r="Q34" i="39"/>
  <c r="Q35" i="39"/>
  <c r="Q36" i="39"/>
  <c r="Q37" i="39"/>
  <c r="Q6" i="39"/>
  <c r="R6" i="39"/>
  <c r="Q7" i="39"/>
  <c r="Q8" i="39"/>
  <c r="Q9" i="39"/>
  <c r="Q10" i="39"/>
  <c r="Q11" i="39"/>
  <c r="Q12" i="39"/>
  <c r="Q13" i="39"/>
  <c r="Q14" i="39"/>
  <c r="Q15" i="39"/>
  <c r="Q16" i="39"/>
  <c r="Q17" i="39"/>
  <c r="Q18" i="39"/>
  <c r="Q19" i="39"/>
  <c r="Q20" i="39"/>
  <c r="Q22" i="38"/>
  <c r="Q23" i="38"/>
  <c r="Q24" i="38"/>
  <c r="Q25" i="38"/>
  <c r="Q26" i="38"/>
  <c r="Q27" i="38"/>
  <c r="Q28" i="38"/>
  <c r="Q29" i="38"/>
  <c r="Q30" i="38"/>
  <c r="Q31" i="38"/>
  <c r="Q32" i="38"/>
  <c r="Q33" i="38"/>
  <c r="Q34" i="38"/>
  <c r="Q35" i="38"/>
  <c r="Q36" i="38"/>
  <c r="Q37" i="38"/>
  <c r="Q6" i="38"/>
  <c r="R6" i="38"/>
  <c r="Q7" i="38"/>
  <c r="R7" i="38"/>
  <c r="Q8" i="38"/>
  <c r="R8" i="38"/>
  <c r="Q9" i="38"/>
  <c r="R9" i="38"/>
  <c r="Q10" i="38"/>
  <c r="R10" i="38"/>
  <c r="Q11" i="38"/>
  <c r="R11" i="38"/>
  <c r="Q12" i="38"/>
  <c r="Q13" i="38"/>
  <c r="Q14" i="38"/>
  <c r="Q15" i="38"/>
  <c r="Q16" i="38"/>
  <c r="Q17" i="38"/>
  <c r="Q18" i="38"/>
  <c r="Q19" i="38"/>
  <c r="Q20" i="38"/>
  <c r="Q22" i="37"/>
  <c r="Q23" i="37"/>
  <c r="Q24" i="37"/>
  <c r="Q25" i="37"/>
  <c r="Q26" i="37"/>
  <c r="Q27" i="37"/>
  <c r="Q28" i="37"/>
  <c r="Q29" i="37"/>
  <c r="Q30" i="37"/>
  <c r="Q31" i="37"/>
  <c r="Q32" i="37"/>
  <c r="Q33" i="37"/>
  <c r="Q34" i="37"/>
  <c r="Q35" i="37"/>
  <c r="Q36" i="37"/>
  <c r="Q37" i="37"/>
  <c r="Q6" i="37"/>
  <c r="R6" i="37"/>
  <c r="Q7" i="37"/>
  <c r="R7" i="37"/>
  <c r="Q8" i="37"/>
  <c r="R8" i="37"/>
  <c r="Q9" i="37"/>
  <c r="R9" i="37"/>
  <c r="Q10" i="37"/>
  <c r="R10" i="37"/>
  <c r="Q11" i="37"/>
  <c r="R11" i="37"/>
  <c r="Q12" i="37"/>
  <c r="R12" i="37"/>
  <c r="Q13" i="37"/>
  <c r="Q14" i="37"/>
  <c r="Q15" i="37"/>
  <c r="Q16" i="37"/>
  <c r="Q17" i="37"/>
  <c r="Q18" i="37"/>
  <c r="Q19" i="37"/>
  <c r="Q20" i="37"/>
  <c r="Q22" i="36"/>
  <c r="Q23" i="36"/>
  <c r="Q24" i="36"/>
  <c r="Q25" i="36"/>
  <c r="Q26" i="36"/>
  <c r="Q27" i="36"/>
  <c r="Q28" i="36"/>
  <c r="Q29" i="36"/>
  <c r="Q30" i="36"/>
  <c r="Q31" i="36"/>
  <c r="Q32" i="36"/>
  <c r="Q33" i="36"/>
  <c r="Q34" i="36"/>
  <c r="Q35" i="36"/>
  <c r="Q36" i="36"/>
  <c r="Q37" i="36"/>
  <c r="Q6" i="36"/>
  <c r="R6" i="36"/>
  <c r="Q7" i="36"/>
  <c r="R7" i="36"/>
  <c r="Q8" i="36"/>
  <c r="R8" i="36"/>
  <c r="Q9" i="36"/>
  <c r="R9" i="36"/>
  <c r="Q10" i="36"/>
  <c r="R10" i="36"/>
  <c r="Q11" i="36"/>
  <c r="Q12" i="36"/>
  <c r="Q13" i="36"/>
  <c r="Q14" i="36"/>
  <c r="Q15" i="36"/>
  <c r="Q16" i="36"/>
  <c r="Q17" i="36"/>
  <c r="Q18" i="36"/>
  <c r="Q19" i="36"/>
  <c r="Q20" i="36"/>
  <c r="Q22" i="35"/>
  <c r="Q23" i="35"/>
  <c r="Q24" i="35"/>
  <c r="Q25" i="35"/>
  <c r="Q26" i="35"/>
  <c r="Q27" i="35"/>
  <c r="Q28" i="35"/>
  <c r="Q29" i="35"/>
  <c r="Q30" i="35"/>
  <c r="Q31" i="35"/>
  <c r="Q32" i="35"/>
  <c r="Q33" i="35"/>
  <c r="Q34" i="35"/>
  <c r="Q35" i="35"/>
  <c r="Q36" i="35"/>
  <c r="Q37" i="35"/>
  <c r="Q6" i="35"/>
  <c r="R6" i="35"/>
  <c r="Q7" i="35"/>
  <c r="Q8" i="35"/>
  <c r="Q9" i="35"/>
  <c r="Q10" i="35"/>
  <c r="Q11" i="35"/>
  <c r="Q12" i="35"/>
  <c r="Q13" i="35"/>
  <c r="Q14" i="35"/>
  <c r="Q15" i="35"/>
  <c r="Q16" i="35"/>
  <c r="Q17" i="35"/>
  <c r="Q18" i="35"/>
  <c r="Q19" i="35"/>
  <c r="Q20" i="35"/>
  <c r="B4" i="28"/>
  <c r="C4" i="28"/>
  <c r="D4" i="28"/>
  <c r="E4" i="28"/>
  <c r="F4" i="28"/>
  <c r="G4" i="28"/>
  <c r="H4" i="28"/>
  <c r="I4" i="28"/>
  <c r="J4" i="28"/>
  <c r="K4" i="28"/>
  <c r="L4" i="28"/>
  <c r="M4" i="28"/>
  <c r="N4" i="28"/>
  <c r="N39" i="28"/>
  <c r="O4" i="28"/>
  <c r="P4" i="28"/>
  <c r="Q22" i="28"/>
  <c r="Q23" i="28"/>
  <c r="Q24" i="28"/>
  <c r="Q25" i="28"/>
  <c r="Q26" i="28"/>
  <c r="Q27" i="28"/>
  <c r="Q28" i="28"/>
  <c r="Q29" i="28"/>
  <c r="Q30" i="28"/>
  <c r="Q31" i="28"/>
  <c r="Q32" i="28"/>
  <c r="Q33" i="28"/>
  <c r="Q34" i="28"/>
  <c r="Q35" i="28"/>
  <c r="Q36" i="28"/>
  <c r="Q37" i="28"/>
  <c r="Q6" i="28"/>
  <c r="R6" i="28"/>
  <c r="Q7" i="28"/>
  <c r="Q8" i="28"/>
  <c r="Q9" i="28"/>
  <c r="Q10" i="28"/>
  <c r="Q11" i="28"/>
  <c r="Q12" i="28"/>
  <c r="Q13" i="28"/>
  <c r="Q14" i="28"/>
  <c r="Q15" i="28"/>
  <c r="Q16" i="28"/>
  <c r="Q17" i="28"/>
  <c r="Q18" i="28"/>
  <c r="Q19" i="28"/>
  <c r="Q20" i="28"/>
  <c r="C4" i="3"/>
  <c r="D4" i="3"/>
  <c r="E4" i="3"/>
  <c r="F4" i="3"/>
  <c r="G4" i="3"/>
  <c r="H4" i="3"/>
  <c r="I4" i="3"/>
  <c r="J4" i="3"/>
  <c r="K4" i="3"/>
  <c r="L4" i="3"/>
  <c r="M4" i="3"/>
  <c r="N4" i="3"/>
  <c r="O4" i="3"/>
  <c r="P4" i="3"/>
  <c r="Q22" i="3"/>
  <c r="Q23" i="3"/>
  <c r="Q24" i="3"/>
  <c r="Q25" i="3"/>
  <c r="Q26" i="3"/>
  <c r="Q27" i="3"/>
  <c r="Q28" i="3"/>
  <c r="Q29" i="3"/>
  <c r="Q30" i="3"/>
  <c r="Q31" i="3"/>
  <c r="Q32" i="3"/>
  <c r="Q33" i="3"/>
  <c r="Q34" i="3"/>
  <c r="Q35" i="3"/>
  <c r="Q36" i="3"/>
  <c r="Q37" i="3"/>
  <c r="Q8" i="3"/>
  <c r="Q6" i="3"/>
  <c r="R6" i="3"/>
  <c r="Q7" i="3"/>
  <c r="Q9" i="3"/>
  <c r="Q10" i="3"/>
  <c r="Q11" i="3"/>
  <c r="Q12" i="3"/>
  <c r="Q13" i="3"/>
  <c r="Q14" i="3"/>
  <c r="Q15" i="3"/>
  <c r="Q16" i="3"/>
  <c r="Q17" i="3"/>
  <c r="Q18" i="3"/>
  <c r="Q19" i="3"/>
  <c r="Q20" i="3"/>
  <c r="E46" i="42"/>
  <c r="E46" i="44"/>
  <c r="E46" i="37"/>
  <c r="E46" i="35"/>
  <c r="D1" i="3"/>
  <c r="F5" i="32"/>
  <c r="I48" i="3"/>
  <c r="C19" i="31"/>
  <c r="D19" i="31"/>
  <c r="E19" i="31"/>
  <c r="F19" i="31"/>
  <c r="G19" i="31"/>
  <c r="H19" i="31"/>
  <c r="I19" i="31"/>
  <c r="J19" i="31"/>
  <c r="K19" i="31"/>
  <c r="L19" i="31"/>
  <c r="M19" i="31"/>
  <c r="N19" i="31"/>
  <c r="O19" i="31"/>
  <c r="P19" i="31"/>
  <c r="B19" i="31"/>
  <c r="R7" i="35"/>
  <c r="R8" i="35"/>
  <c r="O39" i="44"/>
  <c r="M39" i="41"/>
  <c r="C39" i="42"/>
  <c r="B38" i="36"/>
  <c r="B39" i="36"/>
  <c r="Q4" i="38"/>
  <c r="K39" i="39"/>
  <c r="E19" i="32"/>
  <c r="Q21" i="39"/>
  <c r="D38" i="39"/>
  <c r="E14" i="32"/>
  <c r="C15" i="32"/>
  <c r="C38" i="35"/>
  <c r="K39" i="35"/>
  <c r="E39" i="37"/>
  <c r="J41" i="3"/>
  <c r="J17" i="32"/>
  <c r="H38" i="36"/>
  <c r="H12" i="32"/>
  <c r="R11" i="36"/>
  <c r="R12" i="36"/>
  <c r="R13" i="36"/>
  <c r="R14" i="36"/>
  <c r="R15" i="36"/>
  <c r="R16" i="36"/>
  <c r="R17" i="36"/>
  <c r="R18" i="36"/>
  <c r="R19" i="36"/>
  <c r="R20" i="36"/>
  <c r="B38" i="38"/>
  <c r="E46" i="38"/>
  <c r="H20" i="32"/>
  <c r="H39" i="44"/>
  <c r="I19" i="32"/>
  <c r="D38" i="43"/>
  <c r="J39" i="38"/>
  <c r="P39" i="36"/>
  <c r="B20" i="32"/>
  <c r="D38" i="42"/>
  <c r="D18" i="32"/>
  <c r="M17" i="32"/>
  <c r="Q4" i="42"/>
  <c r="N16" i="32"/>
  <c r="N39" i="40"/>
  <c r="J39" i="42"/>
  <c r="R11" i="41"/>
  <c r="R12" i="41"/>
  <c r="D38" i="44"/>
  <c r="O17" i="32"/>
  <c r="F39" i="42"/>
  <c r="D20" i="32"/>
  <c r="B12" i="32"/>
  <c r="E46" i="36"/>
  <c r="B39" i="38"/>
  <c r="C11" i="32"/>
  <c r="D15" i="32"/>
  <c r="D39" i="39"/>
  <c r="C39" i="43"/>
  <c r="B38" i="43"/>
  <c r="B39" i="43"/>
  <c r="N20" i="32"/>
  <c r="N39" i="44"/>
  <c r="N19" i="32"/>
  <c r="N39" i="43"/>
  <c r="Q21" i="43"/>
  <c r="R21" i="43"/>
  <c r="R22" i="43"/>
  <c r="R23" i="43"/>
  <c r="R24" i="43"/>
  <c r="R25" i="43"/>
  <c r="R26" i="43"/>
  <c r="R27" i="43"/>
  <c r="R28" i="43"/>
  <c r="R29" i="43"/>
  <c r="R30" i="43"/>
  <c r="R31" i="43"/>
  <c r="R32" i="43"/>
  <c r="R33" i="43"/>
  <c r="R34" i="43"/>
  <c r="R35" i="43"/>
  <c r="R36" i="43"/>
  <c r="R37" i="43"/>
  <c r="M18" i="32"/>
  <c r="M39" i="42"/>
  <c r="K18" i="32"/>
  <c r="G18" i="32"/>
  <c r="G38" i="40"/>
  <c r="P14" i="32"/>
  <c r="P39" i="38"/>
  <c r="L14" i="32"/>
  <c r="L39" i="38"/>
  <c r="Q21" i="38"/>
  <c r="R21" i="38"/>
  <c r="R22" i="38"/>
  <c r="R23" i="38"/>
  <c r="R24" i="38"/>
  <c r="R25" i="38"/>
  <c r="R26" i="38"/>
  <c r="R27" i="38"/>
  <c r="R28" i="38"/>
  <c r="R29" i="38"/>
  <c r="R30" i="38"/>
  <c r="R31" i="38"/>
  <c r="R32" i="38"/>
  <c r="R33" i="38"/>
  <c r="R34" i="38"/>
  <c r="R35" i="38"/>
  <c r="R36" i="38"/>
  <c r="R37" i="38"/>
  <c r="C39" i="38"/>
  <c r="M13" i="32"/>
  <c r="M39" i="37"/>
  <c r="K13" i="32"/>
  <c r="H13" i="32"/>
  <c r="H39" i="37"/>
  <c r="N12" i="32"/>
  <c r="N39" i="36"/>
  <c r="J38" i="36"/>
  <c r="Q21" i="36"/>
  <c r="R21" i="36"/>
  <c r="R22" i="36"/>
  <c r="R23" i="36"/>
  <c r="C12" i="32"/>
  <c r="G38" i="35"/>
  <c r="D39" i="42"/>
  <c r="D19" i="32"/>
  <c r="B14" i="32"/>
  <c r="Q4" i="37"/>
  <c r="R12" i="38"/>
  <c r="R13" i="38"/>
  <c r="R14" i="38"/>
  <c r="R15" i="38"/>
  <c r="R16" i="38"/>
  <c r="R17" i="38"/>
  <c r="R18" i="38"/>
  <c r="R19" i="38"/>
  <c r="R20" i="38"/>
  <c r="M39" i="35"/>
  <c r="C39" i="35"/>
  <c r="D39" i="36"/>
  <c r="R9" i="35"/>
  <c r="R10" i="35"/>
  <c r="R11" i="35"/>
  <c r="R12" i="35"/>
  <c r="R13" i="35"/>
  <c r="R14" i="35"/>
  <c r="R15" i="35"/>
  <c r="R16" i="35"/>
  <c r="R17" i="35"/>
  <c r="R18" i="35"/>
  <c r="R19" i="35"/>
  <c r="R20" i="35"/>
  <c r="R7" i="40"/>
  <c r="R8" i="40"/>
  <c r="R9" i="40"/>
  <c r="R10" i="40"/>
  <c r="G39" i="36"/>
  <c r="E39" i="36"/>
  <c r="D39" i="38"/>
  <c r="E39" i="41"/>
  <c r="B38" i="40"/>
  <c r="E46" i="40"/>
  <c r="K17" i="32"/>
  <c r="K39" i="41"/>
  <c r="M39" i="40"/>
  <c r="K39" i="40"/>
  <c r="I39" i="40"/>
  <c r="P39" i="44"/>
  <c r="G11" i="32"/>
  <c r="G39" i="35"/>
  <c r="J12" i="32"/>
  <c r="J39" i="36"/>
  <c r="B19" i="32"/>
  <c r="E46" i="43"/>
  <c r="R4" i="37"/>
  <c r="G39" i="40"/>
  <c r="G16" i="32"/>
  <c r="B39" i="41"/>
  <c r="C16" i="32"/>
  <c r="E16" i="32"/>
  <c r="B17" i="32"/>
  <c r="E46" i="41"/>
  <c r="D39" i="41"/>
  <c r="C39" i="41"/>
  <c r="C17" i="32"/>
  <c r="Q4" i="41"/>
  <c r="R4" i="41"/>
  <c r="B39" i="40"/>
  <c r="B16" i="32"/>
  <c r="J39" i="28"/>
  <c r="G39" i="28"/>
  <c r="H39" i="3"/>
  <c r="R7" i="3"/>
  <c r="E46" i="3"/>
  <c r="D14" i="59"/>
  <c r="E14" i="59"/>
  <c r="D12" i="59"/>
  <c r="E12" i="59"/>
  <c r="I39" i="3"/>
  <c r="D16" i="59"/>
  <c r="E16" i="59"/>
  <c r="C39" i="28"/>
  <c r="D39" i="3"/>
  <c r="L23" i="31"/>
  <c r="L24" i="31"/>
  <c r="E41" i="3"/>
  <c r="E43" i="64"/>
  <c r="F41" i="3"/>
  <c r="B41" i="3"/>
  <c r="G23" i="31"/>
  <c r="G41" i="28"/>
  <c r="H23" i="31"/>
  <c r="H24" i="31"/>
  <c r="H41" i="35"/>
  <c r="P23" i="31"/>
  <c r="K23" i="31"/>
  <c r="K41" i="28"/>
  <c r="D23" i="31"/>
  <c r="D43" i="64"/>
  <c r="C43" i="64"/>
  <c r="I43" i="64"/>
  <c r="C23" i="31"/>
  <c r="C24" i="31"/>
  <c r="C41" i="35"/>
  <c r="M23" i="31"/>
  <c r="M41" i="28"/>
  <c r="M43" i="64"/>
  <c r="Q41" i="3"/>
  <c r="O23" i="31"/>
  <c r="O41" i="28"/>
  <c r="O43" i="64"/>
  <c r="K41" i="3"/>
  <c r="J23" i="31"/>
  <c r="J41" i="28"/>
  <c r="B42" i="3"/>
  <c r="M46" i="3"/>
  <c r="I46" i="28"/>
  <c r="P42" i="3"/>
  <c r="E10" i="50"/>
  <c r="D11" i="50"/>
  <c r="G51" i="46"/>
  <c r="G52" i="46"/>
  <c r="G53" i="46"/>
  <c r="G54" i="46"/>
  <c r="G55" i="46"/>
  <c r="G56" i="46"/>
  <c r="G57" i="46"/>
  <c r="G58" i="46"/>
  <c r="G59" i="46"/>
  <c r="G60" i="46"/>
  <c r="G61" i="46"/>
  <c r="G62" i="46"/>
  <c r="G63" i="46"/>
  <c r="G64" i="46"/>
  <c r="G65" i="46"/>
  <c r="G66" i="46"/>
  <c r="G67" i="46"/>
  <c r="G68" i="46"/>
  <c r="G69" i="46"/>
  <c r="G70" i="46"/>
  <c r="G71" i="46"/>
  <c r="G72" i="46"/>
  <c r="G73" i="46"/>
  <c r="G74" i="46"/>
  <c r="G75" i="46"/>
  <c r="G76" i="46"/>
  <c r="G77" i="46"/>
  <c r="G78" i="46"/>
  <c r="G79" i="46"/>
  <c r="G80" i="46"/>
  <c r="G81" i="46"/>
  <c r="G82" i="46"/>
  <c r="G83" i="46"/>
  <c r="G84" i="46"/>
  <c r="G85" i="46"/>
  <c r="G86" i="46"/>
  <c r="G87" i="46"/>
  <c r="G88" i="46"/>
  <c r="G89" i="46"/>
  <c r="G90" i="46"/>
  <c r="G91" i="46"/>
  <c r="G92" i="46"/>
  <c r="G93" i="46"/>
  <c r="G94" i="46"/>
  <c r="G95" i="46"/>
  <c r="G96" i="46"/>
  <c r="G97" i="46"/>
  <c r="G98" i="46"/>
  <c r="G99" i="46"/>
  <c r="G100" i="46"/>
  <c r="G101" i="46"/>
  <c r="G102" i="46"/>
  <c r="G103" i="46"/>
  <c r="G104" i="46"/>
  <c r="G105" i="46"/>
  <c r="G106" i="46"/>
  <c r="G107" i="46"/>
  <c r="G108" i="46"/>
  <c r="G109" i="46"/>
  <c r="G110" i="46"/>
  <c r="G111" i="46"/>
  <c r="G112" i="46"/>
  <c r="G113" i="46"/>
  <c r="G114" i="46"/>
  <c r="G115" i="46"/>
  <c r="G116" i="46"/>
  <c r="G117" i="46"/>
  <c r="G118" i="46"/>
  <c r="G119" i="46"/>
  <c r="G120" i="46"/>
  <c r="G121" i="46"/>
  <c r="G122" i="46"/>
  <c r="G123" i="46"/>
  <c r="G124" i="46"/>
  <c r="G125" i="46"/>
  <c r="G126" i="46"/>
  <c r="G127" i="46"/>
  <c r="G128" i="46"/>
  <c r="G129" i="46"/>
  <c r="G130" i="46"/>
  <c r="G131" i="46"/>
  <c r="G132" i="46"/>
  <c r="G133" i="46"/>
  <c r="G134" i="46"/>
  <c r="G135" i="46"/>
  <c r="G136" i="46"/>
  <c r="G137" i="46"/>
  <c r="G138" i="46"/>
  <c r="G139" i="46"/>
  <c r="I39" i="28"/>
  <c r="H39" i="28"/>
  <c r="P39" i="28"/>
  <c r="C21" i="59"/>
  <c r="C38" i="62"/>
  <c r="D37" i="62"/>
  <c r="C23" i="59"/>
  <c r="C56" i="62"/>
  <c r="D55" i="62"/>
  <c r="E23" i="31"/>
  <c r="E41" i="28"/>
  <c r="E25" i="45"/>
  <c r="R8" i="43"/>
  <c r="R9" i="43"/>
  <c r="R10" i="43"/>
  <c r="R11" i="43"/>
  <c r="R12" i="43"/>
  <c r="R13" i="43"/>
  <c r="R14" i="43"/>
  <c r="R15" i="43"/>
  <c r="R16" i="43"/>
  <c r="R17" i="43"/>
  <c r="R18" i="43"/>
  <c r="R19" i="43"/>
  <c r="R20" i="43"/>
  <c r="L41" i="3"/>
  <c r="P41" i="3"/>
  <c r="F41" i="28"/>
  <c r="O41" i="3"/>
  <c r="M41" i="3"/>
  <c r="H41" i="3"/>
  <c r="D41" i="3"/>
  <c r="J24" i="31"/>
  <c r="J41" i="35"/>
  <c r="G24" i="31"/>
  <c r="G41" i="3"/>
  <c r="R22" i="31"/>
  <c r="C41" i="3"/>
  <c r="O39" i="28"/>
  <c r="M39" i="28"/>
  <c r="L39" i="28"/>
  <c r="R7" i="28"/>
  <c r="R8" i="28"/>
  <c r="R9" i="28"/>
  <c r="R10" i="28"/>
  <c r="R11" i="28"/>
  <c r="R12" i="28"/>
  <c r="R13" i="28"/>
  <c r="R14" i="28"/>
  <c r="R15" i="28"/>
  <c r="R16" i="28"/>
  <c r="R17" i="28"/>
  <c r="R18" i="28"/>
  <c r="R19" i="28"/>
  <c r="R20" i="28"/>
  <c r="K39" i="28"/>
  <c r="E13" i="59"/>
  <c r="L41" i="28"/>
  <c r="F41" i="35"/>
  <c r="F25" i="31"/>
  <c r="F41" i="36"/>
  <c r="F39" i="28"/>
  <c r="Q21" i="28"/>
  <c r="R21" i="28"/>
  <c r="R22" i="28"/>
  <c r="R23" i="28"/>
  <c r="R24" i="28"/>
  <c r="R25" i="28"/>
  <c r="R26" i="28"/>
  <c r="R27" i="28"/>
  <c r="R28" i="28"/>
  <c r="R29" i="28"/>
  <c r="R30" i="28"/>
  <c r="R31" i="28"/>
  <c r="R32" i="28"/>
  <c r="R33" i="28"/>
  <c r="R34" i="28"/>
  <c r="R35" i="28"/>
  <c r="R36" i="28"/>
  <c r="R37" i="28"/>
  <c r="E39" i="28"/>
  <c r="B39" i="28"/>
  <c r="L25" i="31"/>
  <c r="L41" i="35"/>
  <c r="Q23" i="31"/>
  <c r="Q24" i="31"/>
  <c r="Q41" i="35"/>
  <c r="P39" i="3"/>
  <c r="O25" i="32"/>
  <c r="O42" i="3"/>
  <c r="O38" i="32"/>
  <c r="O39" i="3"/>
  <c r="N21" i="32"/>
  <c r="N24" i="32"/>
  <c r="N43" i="64"/>
  <c r="N39" i="3"/>
  <c r="M42" i="3"/>
  <c r="M38" i="32"/>
  <c r="M39" i="3"/>
  <c r="M25" i="32"/>
  <c r="L9" i="32"/>
  <c r="L24" i="32"/>
  <c r="L25" i="32"/>
  <c r="L39" i="3"/>
  <c r="K9" i="32"/>
  <c r="K24" i="32"/>
  <c r="K39" i="3"/>
  <c r="J9" i="32"/>
  <c r="J24" i="32"/>
  <c r="J39" i="3"/>
  <c r="I21" i="32"/>
  <c r="G9" i="32"/>
  <c r="G24" i="32"/>
  <c r="G39" i="3"/>
  <c r="R8" i="3"/>
  <c r="R9" i="3"/>
  <c r="R10" i="3"/>
  <c r="R11" i="3"/>
  <c r="R12" i="3"/>
  <c r="R13" i="3"/>
  <c r="R14" i="3"/>
  <c r="R15" i="3"/>
  <c r="R16" i="3"/>
  <c r="R17" i="3"/>
  <c r="R18" i="3"/>
  <c r="R19" i="3"/>
  <c r="R20" i="3"/>
  <c r="F9" i="32"/>
  <c r="F24" i="32"/>
  <c r="F39" i="3"/>
  <c r="E39" i="3"/>
  <c r="E25" i="32"/>
  <c r="E26" i="32"/>
  <c r="E42" i="35"/>
  <c r="D38" i="32"/>
  <c r="D42" i="3"/>
  <c r="D43" i="3"/>
  <c r="D25" i="32"/>
  <c r="D42" i="28"/>
  <c r="C10" i="59"/>
  <c r="C19" i="59"/>
  <c r="Q4" i="40"/>
  <c r="B39" i="3"/>
  <c r="C42" i="3"/>
  <c r="C43" i="3"/>
  <c r="C38" i="32"/>
  <c r="C39" i="3"/>
  <c r="Q21" i="3"/>
  <c r="R21" i="3"/>
  <c r="R22" i="3"/>
  <c r="R23" i="3"/>
  <c r="R24" i="3"/>
  <c r="R25" i="3"/>
  <c r="R26" i="3"/>
  <c r="R27" i="3"/>
  <c r="R28" i="3"/>
  <c r="R29" i="3"/>
  <c r="R30" i="3"/>
  <c r="R31" i="3"/>
  <c r="R32" i="3"/>
  <c r="R33" i="3"/>
  <c r="R34" i="3"/>
  <c r="R35" i="3"/>
  <c r="R36" i="3"/>
  <c r="R37" i="3"/>
  <c r="G13" i="61"/>
  <c r="D15" i="59"/>
  <c r="R4" i="40"/>
  <c r="F26" i="31"/>
  <c r="R4" i="42"/>
  <c r="R4" i="38"/>
  <c r="R13" i="41"/>
  <c r="R14" i="41"/>
  <c r="R15" i="41"/>
  <c r="R16" i="41"/>
  <c r="R17" i="41"/>
  <c r="R18" i="41"/>
  <c r="R19" i="41"/>
  <c r="R20" i="41"/>
  <c r="Q4" i="3"/>
  <c r="D39" i="28"/>
  <c r="Q4" i="28"/>
  <c r="R24" i="36"/>
  <c r="R25" i="36"/>
  <c r="R26" i="36"/>
  <c r="R27" i="36"/>
  <c r="R28" i="36"/>
  <c r="R29" i="36"/>
  <c r="R30" i="36"/>
  <c r="R31" i="36"/>
  <c r="R32" i="36"/>
  <c r="R33" i="36"/>
  <c r="R34" i="36"/>
  <c r="R35" i="36"/>
  <c r="R36" i="36"/>
  <c r="R37" i="36"/>
  <c r="R13" i="37"/>
  <c r="R14" i="37"/>
  <c r="R15" i="37"/>
  <c r="R16" i="37"/>
  <c r="R17" i="37"/>
  <c r="R18" i="37"/>
  <c r="R19" i="37"/>
  <c r="R20" i="37"/>
  <c r="J39" i="39"/>
  <c r="Q4" i="39"/>
  <c r="Q4" i="43"/>
  <c r="D39" i="43"/>
  <c r="B39" i="44"/>
  <c r="D39" i="44"/>
  <c r="Q4" i="44"/>
  <c r="B23" i="31"/>
  <c r="B38" i="32"/>
  <c r="B38" i="39"/>
  <c r="R21" i="39"/>
  <c r="R22" i="39"/>
  <c r="R23" i="39"/>
  <c r="R24" i="39"/>
  <c r="R25" i="39"/>
  <c r="R26" i="39"/>
  <c r="R27" i="39"/>
  <c r="R28" i="39"/>
  <c r="R29" i="39"/>
  <c r="R30" i="39"/>
  <c r="R31" i="39"/>
  <c r="R32" i="39"/>
  <c r="R33" i="39"/>
  <c r="R34" i="39"/>
  <c r="R35" i="39"/>
  <c r="R36" i="39"/>
  <c r="R37" i="39"/>
  <c r="I23" i="31"/>
  <c r="I38" i="32"/>
  <c r="I41" i="3"/>
  <c r="I43" i="3"/>
  <c r="N23" i="31"/>
  <c r="N41" i="3"/>
  <c r="P24" i="31"/>
  <c r="P41" i="28"/>
  <c r="Q19" i="31"/>
  <c r="G20" i="32"/>
  <c r="G39" i="44"/>
  <c r="E38" i="44"/>
  <c r="Q21" i="44"/>
  <c r="R21" i="44"/>
  <c r="R22" i="44"/>
  <c r="R23" i="44"/>
  <c r="R24" i="44"/>
  <c r="R25" i="44"/>
  <c r="R26" i="44"/>
  <c r="R27" i="44"/>
  <c r="R28" i="44"/>
  <c r="R29" i="44"/>
  <c r="R30" i="44"/>
  <c r="R31" i="44"/>
  <c r="R32" i="44"/>
  <c r="R33" i="44"/>
  <c r="R34" i="44"/>
  <c r="R35" i="44"/>
  <c r="R36" i="44"/>
  <c r="R37" i="44"/>
  <c r="P39" i="43"/>
  <c r="P19" i="32"/>
  <c r="K19" i="32"/>
  <c r="K39" i="43"/>
  <c r="C19" i="32"/>
  <c r="Q38" i="43"/>
  <c r="O39" i="42"/>
  <c r="O18" i="32"/>
  <c r="F38" i="41"/>
  <c r="Q21" i="41"/>
  <c r="R21" i="41"/>
  <c r="R22" i="41"/>
  <c r="D38" i="40"/>
  <c r="Q21" i="40"/>
  <c r="R21" i="40"/>
  <c r="R22" i="40"/>
  <c r="R23" i="40"/>
  <c r="R24" i="40"/>
  <c r="R25" i="40"/>
  <c r="R26" i="40"/>
  <c r="R27" i="40"/>
  <c r="R28" i="40"/>
  <c r="R29" i="40"/>
  <c r="R30" i="40"/>
  <c r="R31" i="40"/>
  <c r="R32" i="40"/>
  <c r="R33" i="40"/>
  <c r="R34" i="40"/>
  <c r="R35" i="40"/>
  <c r="R36" i="40"/>
  <c r="R37" i="40"/>
  <c r="H15" i="32"/>
  <c r="H39" i="39"/>
  <c r="F15" i="32"/>
  <c r="Q15" i="32"/>
  <c r="F39" i="39"/>
  <c r="Q38" i="39"/>
  <c r="E47" i="39"/>
  <c r="M14" i="32"/>
  <c r="M39" i="38"/>
  <c r="F14" i="32"/>
  <c r="F39" i="38"/>
  <c r="C14" i="32"/>
  <c r="Q38" i="38"/>
  <c r="O39" i="37"/>
  <c r="E42" i="3"/>
  <c r="E38" i="32"/>
  <c r="R7" i="39"/>
  <c r="R8" i="39"/>
  <c r="R9" i="39"/>
  <c r="R10" i="39"/>
  <c r="R11" i="39"/>
  <c r="R12" i="39"/>
  <c r="R13" i="39"/>
  <c r="R14" i="39"/>
  <c r="R15" i="39"/>
  <c r="R16" i="39"/>
  <c r="R17" i="39"/>
  <c r="R18" i="39"/>
  <c r="R19" i="39"/>
  <c r="R20" i="39"/>
  <c r="R11" i="40"/>
  <c r="R12" i="40"/>
  <c r="R13" i="40"/>
  <c r="R14" i="40"/>
  <c r="R15" i="40"/>
  <c r="R16" i="40"/>
  <c r="R17" i="40"/>
  <c r="R18" i="40"/>
  <c r="R19" i="40"/>
  <c r="R20" i="40"/>
  <c r="R23" i="41"/>
  <c r="R24" i="41"/>
  <c r="R25" i="41"/>
  <c r="R26" i="41"/>
  <c r="R27" i="41"/>
  <c r="R28" i="41"/>
  <c r="R29" i="41"/>
  <c r="R30" i="41"/>
  <c r="R31" i="41"/>
  <c r="R32" i="41"/>
  <c r="R33" i="41"/>
  <c r="R34" i="41"/>
  <c r="R35" i="41"/>
  <c r="R36" i="41"/>
  <c r="R37" i="41"/>
  <c r="R8" i="42"/>
  <c r="R9" i="42"/>
  <c r="R10" i="42"/>
  <c r="R11" i="42"/>
  <c r="R12" i="42"/>
  <c r="R13" i="42"/>
  <c r="R14" i="42"/>
  <c r="R15" i="42"/>
  <c r="R16" i="42"/>
  <c r="R17" i="42"/>
  <c r="R18" i="42"/>
  <c r="R19" i="42"/>
  <c r="R20" i="42"/>
  <c r="Q4" i="35"/>
  <c r="I39" i="36"/>
  <c r="Q4" i="36"/>
  <c r="B18" i="32"/>
  <c r="B39" i="42"/>
  <c r="B10" i="32"/>
  <c r="E46" i="28"/>
  <c r="M39" i="43"/>
  <c r="M19" i="32"/>
  <c r="E38" i="42"/>
  <c r="Q21" i="42"/>
  <c r="R21" i="42"/>
  <c r="R22" i="42"/>
  <c r="R23" i="42"/>
  <c r="R24" i="42"/>
  <c r="R25" i="42"/>
  <c r="R26" i="42"/>
  <c r="R27" i="42"/>
  <c r="R28" i="42"/>
  <c r="R29" i="42"/>
  <c r="R30" i="42"/>
  <c r="R31" i="42"/>
  <c r="R32" i="42"/>
  <c r="R33" i="42"/>
  <c r="R34" i="42"/>
  <c r="R35" i="42"/>
  <c r="R36" i="42"/>
  <c r="R37" i="42"/>
  <c r="C18" i="32"/>
  <c r="Q38" i="42"/>
  <c r="P39" i="40"/>
  <c r="P16" i="32"/>
  <c r="O14" i="32"/>
  <c r="O39" i="38"/>
  <c r="J38" i="37"/>
  <c r="Q21" i="37"/>
  <c r="R21" i="37"/>
  <c r="R22" i="37"/>
  <c r="R23" i="37"/>
  <c r="R24" i="37"/>
  <c r="R25" i="37"/>
  <c r="R26" i="37"/>
  <c r="R27" i="37"/>
  <c r="R28" i="37"/>
  <c r="R29" i="37"/>
  <c r="R30" i="37"/>
  <c r="R31" i="37"/>
  <c r="R32" i="37"/>
  <c r="R33" i="37"/>
  <c r="R34" i="37"/>
  <c r="R35" i="37"/>
  <c r="R36" i="37"/>
  <c r="R37" i="37"/>
  <c r="F12" i="32"/>
  <c r="F39" i="36"/>
  <c r="Q38" i="36"/>
  <c r="C39" i="36"/>
  <c r="O11" i="32"/>
  <c r="O39" i="35"/>
  <c r="D38" i="35"/>
  <c r="Q21" i="35"/>
  <c r="R21" i="35"/>
  <c r="R22" i="35"/>
  <c r="R23" i="35"/>
  <c r="R24" i="35"/>
  <c r="R25" i="35"/>
  <c r="R26" i="35"/>
  <c r="R27" i="35"/>
  <c r="R28" i="35"/>
  <c r="R29" i="35"/>
  <c r="R30" i="35"/>
  <c r="R31" i="35"/>
  <c r="R32" i="35"/>
  <c r="R33" i="35"/>
  <c r="R34" i="35"/>
  <c r="R35" i="35"/>
  <c r="R36" i="35"/>
  <c r="R37" i="35"/>
  <c r="P25" i="32"/>
  <c r="P38" i="32"/>
  <c r="H9" i="32"/>
  <c r="Q38" i="3"/>
  <c r="C10" i="32"/>
  <c r="Q38" i="28"/>
  <c r="R8" i="44"/>
  <c r="R9" i="44"/>
  <c r="R10" i="44"/>
  <c r="R11" i="44"/>
  <c r="R12" i="44"/>
  <c r="R13" i="44"/>
  <c r="R14" i="44"/>
  <c r="R15" i="44"/>
  <c r="R16" i="44"/>
  <c r="R17" i="44"/>
  <c r="R18" i="44"/>
  <c r="R19" i="44"/>
  <c r="R20" i="44"/>
  <c r="I39" i="35"/>
  <c r="H39" i="36"/>
  <c r="B39" i="39"/>
  <c r="F39" i="40"/>
  <c r="L39" i="41"/>
  <c r="H39" i="41"/>
  <c r="F39" i="41"/>
  <c r="H39" i="42"/>
  <c r="I39" i="44"/>
  <c r="L20" i="32"/>
  <c r="L39" i="44"/>
  <c r="I25" i="32"/>
  <c r="B43" i="3"/>
  <c r="G21" i="32"/>
  <c r="P43" i="3"/>
  <c r="L21" i="32"/>
  <c r="N25" i="32"/>
  <c r="N26" i="32"/>
  <c r="J25" i="31"/>
  <c r="K24" i="31"/>
  <c r="M43" i="3"/>
  <c r="M24" i="31"/>
  <c r="M41" i="35"/>
  <c r="E43" i="3"/>
  <c r="E10" i="59"/>
  <c r="G15" i="61"/>
  <c r="G16" i="61"/>
  <c r="E20" i="61"/>
  <c r="G20" i="61"/>
  <c r="D21" i="59"/>
  <c r="O24" i="31"/>
  <c r="O41" i="35"/>
  <c r="K43" i="64"/>
  <c r="L43" i="64"/>
  <c r="G43" i="64"/>
  <c r="E145" i="62"/>
  <c r="E151" i="62"/>
  <c r="E153" i="62"/>
  <c r="R41" i="3"/>
  <c r="C25" i="31"/>
  <c r="H41" i="28"/>
  <c r="D24" i="31"/>
  <c r="D41" i="28"/>
  <c r="D43" i="28"/>
  <c r="F43" i="64"/>
  <c r="P43" i="64"/>
  <c r="O43" i="3"/>
  <c r="C41" i="28"/>
  <c r="P21" i="32"/>
  <c r="K21" i="32"/>
  <c r="B43" i="64"/>
  <c r="J25" i="32"/>
  <c r="J39" i="32"/>
  <c r="J43" i="64"/>
  <c r="C11" i="50"/>
  <c r="E11" i="50"/>
  <c r="E39" i="32"/>
  <c r="E24" i="31"/>
  <c r="E25" i="31"/>
  <c r="E26" i="31"/>
  <c r="M25" i="31"/>
  <c r="M41" i="36"/>
  <c r="E41" i="35"/>
  <c r="E43" i="35"/>
  <c r="H25" i="31"/>
  <c r="H41" i="36"/>
  <c r="G25" i="31"/>
  <c r="G41" i="35"/>
  <c r="R19" i="31"/>
  <c r="R23" i="31"/>
  <c r="R41" i="37"/>
  <c r="Q25" i="31"/>
  <c r="Q41" i="36"/>
  <c r="C41" i="36"/>
  <c r="C26" i="31"/>
  <c r="D39" i="32"/>
  <c r="L26" i="31"/>
  <c r="L41" i="36"/>
  <c r="Q41" i="28"/>
  <c r="Q41" i="37"/>
  <c r="D17" i="59"/>
  <c r="C25" i="59"/>
  <c r="O39" i="32"/>
  <c r="O42" i="28"/>
  <c r="O43" i="28"/>
  <c r="N42" i="3"/>
  <c r="N43" i="3"/>
  <c r="N38" i="32"/>
  <c r="N42" i="28"/>
  <c r="M42" i="28"/>
  <c r="M43" i="28"/>
  <c r="M26" i="32"/>
  <c r="M39" i="32"/>
  <c r="L42" i="3"/>
  <c r="L43" i="3"/>
  <c r="L38" i="32"/>
  <c r="K42" i="3"/>
  <c r="K43" i="3"/>
  <c r="K25" i="32"/>
  <c r="K38" i="32"/>
  <c r="J42" i="3"/>
  <c r="J43" i="3"/>
  <c r="J38" i="32"/>
  <c r="G25" i="32"/>
  <c r="G42" i="3"/>
  <c r="G43" i="3"/>
  <c r="G38" i="32"/>
  <c r="F38" i="32"/>
  <c r="F25" i="32"/>
  <c r="F42" i="3"/>
  <c r="F43" i="3"/>
  <c r="E42" i="28"/>
  <c r="E43" i="28"/>
  <c r="E40" i="32"/>
  <c r="E27" i="32"/>
  <c r="R38" i="28"/>
  <c r="E47" i="28"/>
  <c r="E48" i="28"/>
  <c r="E47" i="3"/>
  <c r="E48" i="3"/>
  <c r="R38" i="3"/>
  <c r="E47" i="42"/>
  <c r="E48" i="42"/>
  <c r="R38" i="42"/>
  <c r="R39" i="42"/>
  <c r="Q39" i="36"/>
  <c r="R4" i="36"/>
  <c r="E47" i="38"/>
  <c r="E48" i="38"/>
  <c r="R38" i="38"/>
  <c r="M21" i="32"/>
  <c r="E47" i="43"/>
  <c r="E48" i="43"/>
  <c r="R38" i="43"/>
  <c r="J26" i="31"/>
  <c r="J41" i="36"/>
  <c r="I42" i="28"/>
  <c r="I26" i="32"/>
  <c r="Q10" i="32"/>
  <c r="R10" i="32"/>
  <c r="C25" i="32"/>
  <c r="C21" i="32"/>
  <c r="H24" i="32"/>
  <c r="H43" i="64"/>
  <c r="H21" i="32"/>
  <c r="P26" i="32"/>
  <c r="P40" i="32"/>
  <c r="P42" i="28"/>
  <c r="P43" i="28"/>
  <c r="P39" i="32"/>
  <c r="D11" i="32"/>
  <c r="D39" i="35"/>
  <c r="Q38" i="35"/>
  <c r="O21" i="32"/>
  <c r="E47" i="36"/>
  <c r="E48" i="36"/>
  <c r="R38" i="36"/>
  <c r="J39" i="37"/>
  <c r="Q38" i="37"/>
  <c r="J13" i="32"/>
  <c r="E39" i="42"/>
  <c r="E18" i="32"/>
  <c r="B25" i="32"/>
  <c r="Q14" i="32"/>
  <c r="R14" i="32"/>
  <c r="Q38" i="40"/>
  <c r="D39" i="40"/>
  <c r="D16" i="32"/>
  <c r="Q16" i="32"/>
  <c r="R16" i="32"/>
  <c r="F17" i="32"/>
  <c r="Q17" i="32"/>
  <c r="R17" i="32"/>
  <c r="Q38" i="41"/>
  <c r="Q19" i="32"/>
  <c r="R19" i="32"/>
  <c r="E39" i="44"/>
  <c r="E20" i="32"/>
  <c r="Q20" i="32"/>
  <c r="R20" i="32"/>
  <c r="Q38" i="44"/>
  <c r="P41" i="35"/>
  <c r="P25" i="31"/>
  <c r="N41" i="28"/>
  <c r="N24" i="31"/>
  <c r="B15" i="32"/>
  <c r="R15" i="32"/>
  <c r="E46" i="39"/>
  <c r="E48" i="39"/>
  <c r="R38" i="39"/>
  <c r="B24" i="31"/>
  <c r="B41" i="28"/>
  <c r="R4" i="43"/>
  <c r="R39" i="43"/>
  <c r="Q39" i="43"/>
  <c r="Q39" i="38"/>
  <c r="K41" i="35"/>
  <c r="K25" i="31"/>
  <c r="F27" i="31"/>
  <c r="F41" i="37"/>
  <c r="L39" i="32"/>
  <c r="L42" i="28"/>
  <c r="L43" i="28"/>
  <c r="L26" i="32"/>
  <c r="R4" i="35"/>
  <c r="I24" i="31"/>
  <c r="I39" i="32"/>
  <c r="I41" i="28"/>
  <c r="R4" i="44"/>
  <c r="Q39" i="39"/>
  <c r="R4" i="39"/>
  <c r="R39" i="39"/>
  <c r="Q39" i="28"/>
  <c r="R4" i="28"/>
  <c r="Q39" i="3"/>
  <c r="R4" i="3"/>
  <c r="R39" i="38"/>
  <c r="Q39" i="42"/>
  <c r="Q12" i="32"/>
  <c r="R12" i="32"/>
  <c r="Q9" i="32"/>
  <c r="O26" i="32"/>
  <c r="N39" i="32"/>
  <c r="E41" i="36"/>
  <c r="O25" i="31"/>
  <c r="O26" i="31"/>
  <c r="H26" i="31"/>
  <c r="H27" i="31"/>
  <c r="D41" i="35"/>
  <c r="D25" i="31"/>
  <c r="F21" i="32"/>
  <c r="J26" i="32"/>
  <c r="J42" i="28"/>
  <c r="J43" i="28"/>
  <c r="C12" i="50"/>
  <c r="E12" i="50"/>
  <c r="D12" i="50"/>
  <c r="M26" i="31"/>
  <c r="M41" i="37"/>
  <c r="R24" i="31"/>
  <c r="R41" i="35"/>
  <c r="G41" i="36"/>
  <c r="G26" i="31"/>
  <c r="R41" i="28"/>
  <c r="Q26" i="31"/>
  <c r="Q27" i="31"/>
  <c r="R39" i="28"/>
  <c r="E42" i="61"/>
  <c r="G42" i="61"/>
  <c r="E7" i="59"/>
  <c r="E27" i="31"/>
  <c r="E41" i="37"/>
  <c r="C27" i="31"/>
  <c r="C41" i="37"/>
  <c r="L41" i="37"/>
  <c r="L27" i="31"/>
  <c r="E30" i="61"/>
  <c r="G30" i="61"/>
  <c r="E40" i="61"/>
  <c r="G40" i="61"/>
  <c r="E38" i="61"/>
  <c r="G38" i="61"/>
  <c r="E22" i="61"/>
  <c r="G22" i="61"/>
  <c r="E24" i="61"/>
  <c r="G24" i="61"/>
  <c r="E21" i="59"/>
  <c r="E34" i="61"/>
  <c r="G34" i="61"/>
  <c r="E26" i="61"/>
  <c r="G26" i="61"/>
  <c r="H17" i="61"/>
  <c r="E32" i="61"/>
  <c r="G32" i="61"/>
  <c r="E36" i="61"/>
  <c r="G36" i="61"/>
  <c r="E28" i="61"/>
  <c r="G28" i="61"/>
  <c r="E15" i="59"/>
  <c r="E17" i="59"/>
  <c r="D19" i="59"/>
  <c r="E19" i="59"/>
  <c r="C33" i="59"/>
  <c r="N43" i="28"/>
  <c r="N42" i="35"/>
  <c r="N27" i="32"/>
  <c r="M27" i="32"/>
  <c r="M42" i="35"/>
  <c r="M43" i="35"/>
  <c r="M40" i="32"/>
  <c r="K42" i="28"/>
  <c r="K43" i="28"/>
  <c r="K26" i="32"/>
  <c r="K39" i="32"/>
  <c r="G26" i="32"/>
  <c r="G39" i="32"/>
  <c r="G42" i="28"/>
  <c r="G43" i="28"/>
  <c r="F42" i="28"/>
  <c r="F43" i="28"/>
  <c r="F26" i="32"/>
  <c r="F39" i="32"/>
  <c r="E28" i="32"/>
  <c r="E41" i="32"/>
  <c r="E42" i="36"/>
  <c r="E43" i="36"/>
  <c r="O42" i="35"/>
  <c r="O43" i="35"/>
  <c r="O27" i="32"/>
  <c r="O40" i="32"/>
  <c r="L27" i="32"/>
  <c r="L42" i="35"/>
  <c r="L43" i="35"/>
  <c r="L40" i="32"/>
  <c r="F41" i="38"/>
  <c r="F28" i="31"/>
  <c r="B25" i="31"/>
  <c r="B41" i="35"/>
  <c r="R38" i="44"/>
  <c r="E47" i="44"/>
  <c r="E48" i="44"/>
  <c r="E47" i="41"/>
  <c r="E48" i="41"/>
  <c r="R38" i="41"/>
  <c r="R39" i="41"/>
  <c r="Q39" i="41"/>
  <c r="R38" i="40"/>
  <c r="R39" i="40"/>
  <c r="E47" i="40"/>
  <c r="E48" i="40"/>
  <c r="Q39" i="40"/>
  <c r="B42" i="28"/>
  <c r="M46" i="28"/>
  <c r="B26" i="32"/>
  <c r="B39" i="32"/>
  <c r="E21" i="32"/>
  <c r="Q18" i="32"/>
  <c r="R18" i="32"/>
  <c r="E47" i="37"/>
  <c r="E48" i="37"/>
  <c r="R38" i="37"/>
  <c r="R39" i="37"/>
  <c r="Q39" i="37"/>
  <c r="R38" i="35"/>
  <c r="R39" i="35"/>
  <c r="E47" i="35"/>
  <c r="E48" i="35"/>
  <c r="Q11" i="32"/>
  <c r="R11" i="32"/>
  <c r="D26" i="32"/>
  <c r="D21" i="32"/>
  <c r="Q39" i="44"/>
  <c r="R9" i="32"/>
  <c r="Q24" i="32"/>
  <c r="M27" i="31"/>
  <c r="R39" i="3"/>
  <c r="R39" i="44"/>
  <c r="I43" i="28"/>
  <c r="I40" i="32"/>
  <c r="I41" i="35"/>
  <c r="I25" i="31"/>
  <c r="Q39" i="35"/>
  <c r="O41" i="37"/>
  <c r="O27" i="31"/>
  <c r="K26" i="31"/>
  <c r="K41" i="36"/>
  <c r="N41" i="35"/>
  <c r="N25" i="31"/>
  <c r="N40" i="32"/>
  <c r="P41" i="36"/>
  <c r="P26" i="31"/>
  <c r="B21" i="32"/>
  <c r="Q13" i="32"/>
  <c r="R13" i="32"/>
  <c r="J21" i="32"/>
  <c r="P42" i="35"/>
  <c r="P43" i="35"/>
  <c r="P27" i="32"/>
  <c r="H25" i="32"/>
  <c r="H38" i="32"/>
  <c r="H42" i="3"/>
  <c r="H43" i="3"/>
  <c r="C26" i="32"/>
  <c r="C42" i="28"/>
  <c r="C43" i="28"/>
  <c r="C39" i="32"/>
  <c r="I27" i="32"/>
  <c r="I42" i="35"/>
  <c r="J41" i="37"/>
  <c r="J27" i="31"/>
  <c r="R39" i="36"/>
  <c r="O41" i="36"/>
  <c r="R25" i="31"/>
  <c r="R26" i="31"/>
  <c r="R27" i="31"/>
  <c r="R41" i="38"/>
  <c r="D23" i="59"/>
  <c r="E23" i="59"/>
  <c r="D30" i="59"/>
  <c r="E30" i="59"/>
  <c r="D22" i="59"/>
  <c r="E22" i="59"/>
  <c r="D27" i="59"/>
  <c r="E27" i="59"/>
  <c r="D31" i="59"/>
  <c r="E31" i="59"/>
  <c r="D28" i="59"/>
  <c r="E28" i="59"/>
  <c r="D25" i="59"/>
  <c r="E25" i="59"/>
  <c r="D26" i="59"/>
  <c r="E26" i="59"/>
  <c r="D32" i="59"/>
  <c r="E32" i="59"/>
  <c r="D29" i="59"/>
  <c r="E29" i="59"/>
  <c r="D24" i="59"/>
  <c r="E24" i="59"/>
  <c r="H41" i="37"/>
  <c r="D41" i="36"/>
  <c r="D26" i="31"/>
  <c r="N43" i="35"/>
  <c r="J27" i="32"/>
  <c r="J40" i="32"/>
  <c r="J42" i="35"/>
  <c r="J43" i="35"/>
  <c r="D13" i="50"/>
  <c r="C13" i="50"/>
  <c r="E13" i="50"/>
  <c r="G27" i="31"/>
  <c r="G41" i="37"/>
  <c r="H28" i="31"/>
  <c r="H41" i="38"/>
  <c r="E41" i="38"/>
  <c r="E28" i="31"/>
  <c r="C41" i="38"/>
  <c r="C28" i="31"/>
  <c r="L41" i="38"/>
  <c r="L28" i="31"/>
  <c r="G44" i="61"/>
  <c r="H44" i="61"/>
  <c r="N42" i="36"/>
  <c r="N28" i="32"/>
  <c r="M42" i="36"/>
  <c r="M43" i="36"/>
  <c r="M28" i="32"/>
  <c r="M41" i="32"/>
  <c r="K27" i="32"/>
  <c r="K42" i="35"/>
  <c r="K43" i="35"/>
  <c r="K40" i="32"/>
  <c r="G27" i="32"/>
  <c r="G42" i="35"/>
  <c r="G43" i="35"/>
  <c r="G40" i="32"/>
  <c r="F27" i="32"/>
  <c r="F42" i="35"/>
  <c r="F43" i="35"/>
  <c r="F40" i="32"/>
  <c r="E29" i="32"/>
  <c r="E42" i="32"/>
  <c r="E42" i="37"/>
  <c r="E43" i="37"/>
  <c r="J41" i="38"/>
  <c r="J28" i="31"/>
  <c r="I28" i="32"/>
  <c r="I42" i="36"/>
  <c r="H42" i="28"/>
  <c r="H43" i="28"/>
  <c r="H39" i="32"/>
  <c r="H26" i="32"/>
  <c r="K41" i="37"/>
  <c r="K27" i="31"/>
  <c r="O28" i="31"/>
  <c r="O41" i="38"/>
  <c r="I26" i="31"/>
  <c r="I41" i="36"/>
  <c r="I41" i="32"/>
  <c r="M41" i="38"/>
  <c r="M28" i="31"/>
  <c r="R24" i="32"/>
  <c r="R21" i="32"/>
  <c r="D42" i="35"/>
  <c r="D43" i="35"/>
  <c r="D27" i="32"/>
  <c r="D40" i="32"/>
  <c r="I46" i="35"/>
  <c r="B41" i="36"/>
  <c r="B26" i="31"/>
  <c r="F29" i="31"/>
  <c r="F41" i="39"/>
  <c r="L42" i="36"/>
  <c r="L43" i="36"/>
  <c r="L28" i="32"/>
  <c r="L41" i="32"/>
  <c r="O42" i="36"/>
  <c r="O43" i="36"/>
  <c r="O28" i="32"/>
  <c r="O41" i="32"/>
  <c r="C42" i="35"/>
  <c r="C43" i="35"/>
  <c r="C27" i="32"/>
  <c r="C40" i="32"/>
  <c r="P42" i="36"/>
  <c r="P43" i="36"/>
  <c r="P28" i="32"/>
  <c r="P27" i="31"/>
  <c r="P41" i="37"/>
  <c r="P41" i="32"/>
  <c r="N41" i="36"/>
  <c r="N26" i="31"/>
  <c r="N41" i="32"/>
  <c r="B43" i="28"/>
  <c r="Q41" i="38"/>
  <c r="Q28" i="31"/>
  <c r="I43" i="35"/>
  <c r="Q42" i="3"/>
  <c r="Q25" i="32"/>
  <c r="Q38" i="32"/>
  <c r="R38" i="32"/>
  <c r="Q21" i="32"/>
  <c r="B42" i="35"/>
  <c r="M46" i="35"/>
  <c r="B27" i="32"/>
  <c r="B40" i="32"/>
  <c r="R28" i="31"/>
  <c r="R41" i="36"/>
  <c r="E33" i="59"/>
  <c r="D33" i="59"/>
  <c r="D41" i="37"/>
  <c r="D27" i="31"/>
  <c r="N43" i="36"/>
  <c r="J42" i="36"/>
  <c r="J43" i="36"/>
  <c r="J41" i="32"/>
  <c r="J28" i="32"/>
  <c r="D14" i="50"/>
  <c r="C14" i="50"/>
  <c r="E14" i="50"/>
  <c r="G28" i="31"/>
  <c r="G41" i="38"/>
  <c r="I43" i="36"/>
  <c r="H29" i="31"/>
  <c r="H41" i="39"/>
  <c r="E41" i="39"/>
  <c r="E29" i="31"/>
  <c r="C41" i="39"/>
  <c r="C29" i="31"/>
  <c r="L41" i="39"/>
  <c r="L29" i="31"/>
  <c r="N29" i="32"/>
  <c r="N42" i="37"/>
  <c r="M42" i="37"/>
  <c r="M43" i="37"/>
  <c r="M29" i="32"/>
  <c r="M42" i="32"/>
  <c r="K28" i="32"/>
  <c r="K42" i="36"/>
  <c r="K43" i="36"/>
  <c r="K41" i="32"/>
  <c r="G28" i="32"/>
  <c r="G41" i="32"/>
  <c r="G42" i="36"/>
  <c r="G43" i="36"/>
  <c r="F28" i="32"/>
  <c r="F42" i="36"/>
  <c r="F43" i="36"/>
  <c r="F41" i="32"/>
  <c r="E30" i="32"/>
  <c r="E42" i="38"/>
  <c r="E43" i="38"/>
  <c r="E43" i="32"/>
  <c r="B43" i="35"/>
  <c r="B28" i="32"/>
  <c r="B42" i="36"/>
  <c r="M46" i="36"/>
  <c r="B41" i="32"/>
  <c r="M47" i="3"/>
  <c r="Q43" i="3"/>
  <c r="Q41" i="39"/>
  <c r="Q29" i="31"/>
  <c r="N41" i="37"/>
  <c r="N43" i="37"/>
  <c r="N27" i="31"/>
  <c r="N42" i="32"/>
  <c r="P41" i="38"/>
  <c r="P28" i="31"/>
  <c r="P42" i="37"/>
  <c r="P43" i="37"/>
  <c r="P29" i="32"/>
  <c r="L42" i="37"/>
  <c r="L43" i="37"/>
  <c r="L42" i="32"/>
  <c r="L29" i="32"/>
  <c r="F30" i="31"/>
  <c r="F41" i="40"/>
  <c r="B27" i="31"/>
  <c r="B41" i="37"/>
  <c r="D28" i="32"/>
  <c r="D42" i="36"/>
  <c r="D43" i="36"/>
  <c r="D41" i="32"/>
  <c r="R41" i="39"/>
  <c r="R29" i="31"/>
  <c r="K28" i="31"/>
  <c r="K41" i="38"/>
  <c r="H27" i="32"/>
  <c r="H42" i="35"/>
  <c r="H43" i="35"/>
  <c r="H40" i="32"/>
  <c r="I42" i="37"/>
  <c r="I29" i="32"/>
  <c r="J29" i="31"/>
  <c r="J41" i="39"/>
  <c r="I46" i="36"/>
  <c r="Q42" i="28"/>
  <c r="Q39" i="32"/>
  <c r="R39" i="32"/>
  <c r="Q26" i="32"/>
  <c r="P42" i="32"/>
  <c r="C28" i="32"/>
  <c r="C41" i="32"/>
  <c r="C42" i="36"/>
  <c r="C43" i="36"/>
  <c r="O29" i="32"/>
  <c r="O42" i="37"/>
  <c r="O43" i="37"/>
  <c r="O42" i="32"/>
  <c r="R25" i="32"/>
  <c r="R42" i="3"/>
  <c r="R43" i="3"/>
  <c r="M29" i="31"/>
  <c r="M41" i="39"/>
  <c r="I41" i="37"/>
  <c r="I27" i="31"/>
  <c r="I42" i="32"/>
  <c r="O29" i="31"/>
  <c r="O41" i="39"/>
  <c r="D41" i="38"/>
  <c r="D28" i="31"/>
  <c r="J42" i="32"/>
  <c r="J42" i="37"/>
  <c r="J43" i="37"/>
  <c r="J29" i="32"/>
  <c r="C15" i="50"/>
  <c r="E15" i="50"/>
  <c r="D15" i="50"/>
  <c r="G41" i="39"/>
  <c r="G29" i="31"/>
  <c r="I43" i="37"/>
  <c r="H30" i="31"/>
  <c r="H41" i="40"/>
  <c r="E41" i="40"/>
  <c r="E30" i="31"/>
  <c r="C41" i="40"/>
  <c r="C30" i="31"/>
  <c r="L30" i="31"/>
  <c r="L41" i="40"/>
  <c r="N42" i="38"/>
  <c r="N30" i="32"/>
  <c r="M42" i="38"/>
  <c r="M43" i="38"/>
  <c r="M30" i="32"/>
  <c r="M43" i="32"/>
  <c r="K42" i="37"/>
  <c r="K43" i="37"/>
  <c r="K29" i="32"/>
  <c r="K42" i="32"/>
  <c r="G42" i="32"/>
  <c r="G29" i="32"/>
  <c r="G42" i="37"/>
  <c r="G43" i="37"/>
  <c r="F29" i="32"/>
  <c r="F42" i="32"/>
  <c r="F42" i="37"/>
  <c r="F43" i="37"/>
  <c r="E31" i="32"/>
  <c r="E42" i="39"/>
  <c r="E43" i="39"/>
  <c r="E44" i="32"/>
  <c r="B43" i="36"/>
  <c r="O41" i="40"/>
  <c r="O30" i="31"/>
  <c r="C29" i="32"/>
  <c r="C42" i="37"/>
  <c r="C43" i="37"/>
  <c r="C42" i="32"/>
  <c r="I30" i="32"/>
  <c r="I42" i="38"/>
  <c r="H42" i="36"/>
  <c r="H43" i="36"/>
  <c r="H28" i="32"/>
  <c r="H41" i="32"/>
  <c r="K29" i="31"/>
  <c r="K41" i="39"/>
  <c r="D29" i="32"/>
  <c r="D42" i="37"/>
  <c r="D43" i="37"/>
  <c r="D42" i="32"/>
  <c r="F41" i="41"/>
  <c r="F31" i="31"/>
  <c r="L42" i="38"/>
  <c r="L43" i="38"/>
  <c r="L30" i="32"/>
  <c r="L43" i="32"/>
  <c r="P30" i="32"/>
  <c r="P44" i="32"/>
  <c r="P42" i="38"/>
  <c r="P43" i="38"/>
  <c r="P29" i="31"/>
  <c r="P41" i="39"/>
  <c r="N28" i="31"/>
  <c r="N41" i="38"/>
  <c r="N43" i="32"/>
  <c r="Q30" i="31"/>
  <c r="Q41" i="40"/>
  <c r="I47" i="28"/>
  <c r="I48" i="28"/>
  <c r="M48" i="3"/>
  <c r="I46" i="37"/>
  <c r="I41" i="38"/>
  <c r="I43" i="32"/>
  <c r="I28" i="31"/>
  <c r="M30" i="31"/>
  <c r="M41" i="40"/>
  <c r="R26" i="32"/>
  <c r="R42" i="28"/>
  <c r="R43" i="28"/>
  <c r="O42" i="38"/>
  <c r="O43" i="38"/>
  <c r="O30" i="32"/>
  <c r="O43" i="32"/>
  <c r="Q42" i="35"/>
  <c r="Q27" i="32"/>
  <c r="Q40" i="32"/>
  <c r="R40" i="32"/>
  <c r="M47" i="28"/>
  <c r="Q43" i="28"/>
  <c r="J30" i="31"/>
  <c r="J41" i="40"/>
  <c r="R30" i="31"/>
  <c r="R41" i="40"/>
  <c r="B28" i="31"/>
  <c r="B41" i="38"/>
  <c r="P43" i="32"/>
  <c r="B42" i="37"/>
  <c r="M46" i="37"/>
  <c r="B29" i="32"/>
  <c r="B42" i="32"/>
  <c r="D29" i="31"/>
  <c r="D41" i="39"/>
  <c r="J43" i="32"/>
  <c r="J42" i="38"/>
  <c r="J43" i="38"/>
  <c r="J30" i="32"/>
  <c r="I43" i="38"/>
  <c r="D16" i="50"/>
  <c r="C16" i="50"/>
  <c r="E16" i="50"/>
  <c r="G30" i="31"/>
  <c r="G41" i="40"/>
  <c r="N43" i="38"/>
  <c r="H31" i="31"/>
  <c r="H41" i="41"/>
  <c r="E41" i="41"/>
  <c r="E31" i="31"/>
  <c r="C31" i="31"/>
  <c r="C41" i="41"/>
  <c r="L41" i="41"/>
  <c r="L31" i="31"/>
  <c r="N42" i="39"/>
  <c r="N31" i="32"/>
  <c r="M42" i="39"/>
  <c r="M43" i="39"/>
  <c r="M31" i="32"/>
  <c r="M44" i="32"/>
  <c r="K30" i="32"/>
  <c r="K42" i="38"/>
  <c r="K43" i="38"/>
  <c r="K43" i="32"/>
  <c r="G43" i="32"/>
  <c r="G42" i="38"/>
  <c r="G43" i="38"/>
  <c r="G30" i="32"/>
  <c r="F42" i="38"/>
  <c r="F43" i="38"/>
  <c r="F43" i="32"/>
  <c r="F30" i="32"/>
  <c r="E32" i="32"/>
  <c r="E42" i="40"/>
  <c r="E43" i="40"/>
  <c r="E45" i="32"/>
  <c r="I46" i="38"/>
  <c r="B29" i="31"/>
  <c r="B41" i="39"/>
  <c r="R41" i="41"/>
  <c r="R31" i="31"/>
  <c r="J31" i="31"/>
  <c r="J41" i="41"/>
  <c r="I47" i="35"/>
  <c r="I48" i="35"/>
  <c r="M48" i="28"/>
  <c r="Q28" i="32"/>
  <c r="Q42" i="36"/>
  <c r="Q41" i="32"/>
  <c r="R41" i="32"/>
  <c r="O31" i="32"/>
  <c r="O42" i="39"/>
  <c r="O43" i="39"/>
  <c r="O44" i="32"/>
  <c r="R27" i="32"/>
  <c r="R42" i="35"/>
  <c r="R43" i="35"/>
  <c r="I29" i="31"/>
  <c r="I41" i="39"/>
  <c r="I44" i="32"/>
  <c r="Q41" i="41"/>
  <c r="Q31" i="31"/>
  <c r="P41" i="40"/>
  <c r="P30" i="31"/>
  <c r="B43" i="37"/>
  <c r="K30" i="31"/>
  <c r="K41" i="40"/>
  <c r="H42" i="37"/>
  <c r="H43" i="37"/>
  <c r="H29" i="32"/>
  <c r="H42" i="32"/>
  <c r="O31" i="31"/>
  <c r="O41" i="41"/>
  <c r="B30" i="32"/>
  <c r="B42" i="38"/>
  <c r="M46" i="38"/>
  <c r="B43" i="32"/>
  <c r="M47" i="35"/>
  <c r="Q43" i="35"/>
  <c r="M31" i="31"/>
  <c r="M41" i="41"/>
  <c r="N29" i="31"/>
  <c r="N44" i="32"/>
  <c r="N41" i="39"/>
  <c r="P42" i="39"/>
  <c r="P43" i="39"/>
  <c r="P31" i="32"/>
  <c r="P45" i="32"/>
  <c r="L31" i="32"/>
  <c r="L42" i="39"/>
  <c r="L43" i="39"/>
  <c r="L44" i="32"/>
  <c r="F41" i="42"/>
  <c r="F32" i="31"/>
  <c r="D30" i="32"/>
  <c r="D42" i="38"/>
  <c r="D43" i="38"/>
  <c r="D43" i="32"/>
  <c r="I42" i="39"/>
  <c r="I31" i="32"/>
  <c r="C42" i="38"/>
  <c r="C43" i="38"/>
  <c r="C30" i="32"/>
  <c r="C43" i="32"/>
  <c r="N43" i="39"/>
  <c r="D30" i="31"/>
  <c r="D41" i="40"/>
  <c r="B43" i="38"/>
  <c r="J44" i="32"/>
  <c r="J42" i="39"/>
  <c r="J43" i="39"/>
  <c r="J31" i="32"/>
  <c r="C17" i="50"/>
  <c r="E17" i="50"/>
  <c r="D17" i="50"/>
  <c r="G31" i="31"/>
  <c r="G41" i="41"/>
  <c r="H41" i="42"/>
  <c r="H32" i="31"/>
  <c r="E32" i="31"/>
  <c r="E41" i="42"/>
  <c r="C41" i="42"/>
  <c r="C32" i="31"/>
  <c r="L41" i="42"/>
  <c r="L32" i="31"/>
  <c r="N32" i="32"/>
  <c r="N42" i="40"/>
  <c r="M42" i="40"/>
  <c r="M43" i="40"/>
  <c r="M32" i="32"/>
  <c r="M45" i="32"/>
  <c r="K31" i="32"/>
  <c r="K42" i="39"/>
  <c r="K43" i="39"/>
  <c r="K44" i="32"/>
  <c r="I43" i="39"/>
  <c r="G44" i="32"/>
  <c r="G31" i="32"/>
  <c r="G42" i="39"/>
  <c r="G43" i="39"/>
  <c r="F31" i="32"/>
  <c r="F44" i="32"/>
  <c r="F42" i="39"/>
  <c r="F43" i="39"/>
  <c r="E42" i="41"/>
  <c r="E43" i="41"/>
  <c r="E33" i="32"/>
  <c r="E46" i="32"/>
  <c r="C31" i="32"/>
  <c r="C42" i="39"/>
  <c r="C43" i="39"/>
  <c r="C44" i="32"/>
  <c r="I32" i="32"/>
  <c r="I42" i="40"/>
  <c r="D42" i="39"/>
  <c r="D43" i="39"/>
  <c r="D31" i="32"/>
  <c r="D44" i="32"/>
  <c r="L42" i="40"/>
  <c r="L43" i="40"/>
  <c r="L32" i="32"/>
  <c r="L45" i="32"/>
  <c r="N30" i="31"/>
  <c r="N41" i="40"/>
  <c r="N45" i="32"/>
  <c r="M32" i="31"/>
  <c r="M41" i="42"/>
  <c r="I46" i="39"/>
  <c r="H30" i="32"/>
  <c r="H43" i="32"/>
  <c r="H42" i="38"/>
  <c r="H43" i="38"/>
  <c r="K31" i="31"/>
  <c r="K41" i="41"/>
  <c r="P41" i="41"/>
  <c r="P31" i="31"/>
  <c r="O42" i="40"/>
  <c r="O43" i="40"/>
  <c r="O32" i="32"/>
  <c r="O45" i="32"/>
  <c r="Q29" i="32"/>
  <c r="Q42" i="37"/>
  <c r="Q42" i="32"/>
  <c r="R42" i="32"/>
  <c r="B41" i="40"/>
  <c r="B30" i="31"/>
  <c r="F41" i="43"/>
  <c r="F33" i="31"/>
  <c r="P32" i="32"/>
  <c r="P42" i="40"/>
  <c r="P43" i="40"/>
  <c r="I47" i="36"/>
  <c r="I48" i="36"/>
  <c r="M48" i="35"/>
  <c r="B42" i="39"/>
  <c r="M46" i="39"/>
  <c r="B31" i="32"/>
  <c r="B44" i="32"/>
  <c r="O32" i="31"/>
  <c r="O41" i="42"/>
  <c r="Q41" i="42"/>
  <c r="Q32" i="31"/>
  <c r="I30" i="31"/>
  <c r="I45" i="32"/>
  <c r="I41" i="40"/>
  <c r="R28" i="32"/>
  <c r="R42" i="36"/>
  <c r="R43" i="36"/>
  <c r="M47" i="36"/>
  <c r="Q43" i="36"/>
  <c r="J41" i="42"/>
  <c r="J32" i="31"/>
  <c r="R41" i="42"/>
  <c r="R32" i="31"/>
  <c r="I43" i="40"/>
  <c r="D31" i="31"/>
  <c r="D41" i="41"/>
  <c r="J45" i="32"/>
  <c r="J32" i="32"/>
  <c r="J42" i="40"/>
  <c r="J43" i="40"/>
  <c r="D18" i="50"/>
  <c r="C18" i="50"/>
  <c r="E18" i="50"/>
  <c r="G32" i="31"/>
  <c r="G41" i="42"/>
  <c r="N43" i="40"/>
  <c r="H33" i="31"/>
  <c r="H41" i="44"/>
  <c r="H41" i="43"/>
  <c r="E33" i="31"/>
  <c r="E41" i="44"/>
  <c r="E41" i="43"/>
  <c r="C33" i="31"/>
  <c r="C41" i="44"/>
  <c r="C41" i="43"/>
  <c r="L33" i="31"/>
  <c r="L41" i="44"/>
  <c r="L41" i="43"/>
  <c r="N42" i="41"/>
  <c r="N33" i="32"/>
  <c r="M42" i="41"/>
  <c r="M43" i="41"/>
  <c r="M33" i="32"/>
  <c r="M46" i="32"/>
  <c r="K32" i="32"/>
  <c r="K42" i="40"/>
  <c r="K43" i="40"/>
  <c r="K45" i="32"/>
  <c r="G42" i="40"/>
  <c r="G43" i="40"/>
  <c r="G32" i="32"/>
  <c r="G45" i="32"/>
  <c r="F32" i="32"/>
  <c r="F45" i="32"/>
  <c r="F42" i="40"/>
  <c r="F43" i="40"/>
  <c r="E42" i="42"/>
  <c r="E43" i="42"/>
  <c r="E34" i="32"/>
  <c r="E47" i="32"/>
  <c r="R33" i="31"/>
  <c r="R41" i="44"/>
  <c r="R41" i="43"/>
  <c r="R42" i="37"/>
  <c r="R43" i="37"/>
  <c r="R29" i="32"/>
  <c r="O41" i="43"/>
  <c r="O33" i="31"/>
  <c r="I46" i="40"/>
  <c r="P33" i="32"/>
  <c r="P47" i="32"/>
  <c r="P42" i="41"/>
  <c r="P43" i="41"/>
  <c r="Q42" i="38"/>
  <c r="Q30" i="32"/>
  <c r="Q43" i="32"/>
  <c r="R43" i="32"/>
  <c r="P46" i="32"/>
  <c r="H42" i="39"/>
  <c r="H43" i="39"/>
  <c r="H31" i="32"/>
  <c r="H44" i="32"/>
  <c r="M41" i="43"/>
  <c r="M33" i="31"/>
  <c r="I42" i="41"/>
  <c r="I33" i="32"/>
  <c r="B43" i="39"/>
  <c r="J33" i="31"/>
  <c r="J41" i="43"/>
  <c r="I47" i="37"/>
  <c r="I48" i="37"/>
  <c r="M48" i="36"/>
  <c r="I31" i="31"/>
  <c r="I46" i="32"/>
  <c r="I41" i="41"/>
  <c r="Q33" i="31"/>
  <c r="Q41" i="43"/>
  <c r="B32" i="32"/>
  <c r="B45" i="32"/>
  <c r="B42" i="40"/>
  <c r="M46" i="40"/>
  <c r="F41" i="44"/>
  <c r="B31" i="31"/>
  <c r="B41" i="41"/>
  <c r="M47" i="37"/>
  <c r="Q43" i="37"/>
  <c r="O42" i="41"/>
  <c r="O43" i="41"/>
  <c r="O33" i="32"/>
  <c r="O46" i="32"/>
  <c r="P32" i="31"/>
  <c r="P41" i="42"/>
  <c r="K41" i="42"/>
  <c r="K32" i="31"/>
  <c r="N31" i="31"/>
  <c r="N46" i="32"/>
  <c r="N41" i="41"/>
  <c r="L33" i="32"/>
  <c r="L42" i="41"/>
  <c r="L43" i="41"/>
  <c r="L46" i="32"/>
  <c r="D32" i="32"/>
  <c r="D42" i="40"/>
  <c r="D43" i="40"/>
  <c r="D45" i="32"/>
  <c r="C42" i="40"/>
  <c r="C43" i="40"/>
  <c r="C32" i="32"/>
  <c r="C45" i="32"/>
  <c r="D41" i="42"/>
  <c r="D32" i="31"/>
  <c r="N43" i="41"/>
  <c r="J46" i="32"/>
  <c r="J42" i="41"/>
  <c r="J43" i="41"/>
  <c r="J33" i="32"/>
  <c r="D19" i="50"/>
  <c r="C19" i="50"/>
  <c r="E19" i="50"/>
  <c r="G41" i="43"/>
  <c r="G33" i="31"/>
  <c r="G41" i="44"/>
  <c r="N34" i="32"/>
  <c r="N42" i="42"/>
  <c r="M42" i="42"/>
  <c r="M43" i="42"/>
  <c r="M34" i="32"/>
  <c r="M47" i="32"/>
  <c r="K33" i="32"/>
  <c r="K42" i="41"/>
  <c r="K43" i="41"/>
  <c r="K46" i="32"/>
  <c r="I43" i="41"/>
  <c r="G33" i="32"/>
  <c r="G42" i="41"/>
  <c r="G43" i="41"/>
  <c r="G46" i="32"/>
  <c r="F42" i="41"/>
  <c r="F43" i="41"/>
  <c r="F46" i="32"/>
  <c r="F33" i="32"/>
  <c r="E35" i="32"/>
  <c r="E42" i="43"/>
  <c r="E43" i="43"/>
  <c r="E48" i="32"/>
  <c r="L42" i="42"/>
  <c r="L43" i="42"/>
  <c r="L34" i="32"/>
  <c r="L47" i="32"/>
  <c r="K33" i="31"/>
  <c r="K41" i="43"/>
  <c r="I47" i="38"/>
  <c r="I48" i="38"/>
  <c r="M48" i="37"/>
  <c r="B41" i="42"/>
  <c r="B32" i="31"/>
  <c r="Q41" i="44"/>
  <c r="J41" i="44"/>
  <c r="I42" i="42"/>
  <c r="I34" i="32"/>
  <c r="M41" i="44"/>
  <c r="H32" i="32"/>
  <c r="H42" i="40"/>
  <c r="H43" i="40"/>
  <c r="H45" i="32"/>
  <c r="M47" i="38"/>
  <c r="Q43" i="38"/>
  <c r="P34" i="32"/>
  <c r="P48" i="32"/>
  <c r="P42" i="42"/>
  <c r="P43" i="42"/>
  <c r="O41" i="44"/>
  <c r="C42" i="41"/>
  <c r="C43" i="41"/>
  <c r="C33" i="32"/>
  <c r="C46" i="32"/>
  <c r="D33" i="32"/>
  <c r="D42" i="41"/>
  <c r="D43" i="41"/>
  <c r="D46" i="32"/>
  <c r="N41" i="42"/>
  <c r="N47" i="32"/>
  <c r="N32" i="31"/>
  <c r="P41" i="43"/>
  <c r="P33" i="31"/>
  <c r="O42" i="42"/>
  <c r="O43" i="42"/>
  <c r="O34" i="32"/>
  <c r="O47" i="32"/>
  <c r="I46" i="41"/>
  <c r="B42" i="41"/>
  <c r="M46" i="41"/>
  <c r="B33" i="32"/>
  <c r="B46" i="32"/>
  <c r="I41" i="42"/>
  <c r="I47" i="32"/>
  <c r="I32" i="31"/>
  <c r="Q42" i="39"/>
  <c r="Q31" i="32"/>
  <c r="Q44" i="32"/>
  <c r="R44" i="32"/>
  <c r="B43" i="40"/>
  <c r="R30" i="32"/>
  <c r="R42" i="38"/>
  <c r="R43" i="38"/>
  <c r="D41" i="43"/>
  <c r="D33" i="31"/>
  <c r="D41" i="44"/>
  <c r="J47" i="32"/>
  <c r="J42" i="42"/>
  <c r="J43" i="42"/>
  <c r="J34" i="32"/>
  <c r="D20" i="50"/>
  <c r="C20" i="50"/>
  <c r="E20" i="50"/>
  <c r="I43" i="42"/>
  <c r="N43" i="42"/>
  <c r="N42" i="43"/>
  <c r="N35" i="32"/>
  <c r="N42" i="44"/>
  <c r="M42" i="43"/>
  <c r="M43" i="43"/>
  <c r="M35" i="32"/>
  <c r="M48" i="32"/>
  <c r="K42" i="42"/>
  <c r="K43" i="42"/>
  <c r="K34" i="32"/>
  <c r="K47" i="32"/>
  <c r="G47" i="32"/>
  <c r="G34" i="32"/>
  <c r="G42" i="42"/>
  <c r="G43" i="42"/>
  <c r="F42" i="42"/>
  <c r="F43" i="42"/>
  <c r="F34" i="32"/>
  <c r="F47" i="32"/>
  <c r="E42" i="44"/>
  <c r="E43" i="44"/>
  <c r="E49" i="32"/>
  <c r="I46" i="42"/>
  <c r="D42" i="42"/>
  <c r="D43" i="42"/>
  <c r="D34" i="32"/>
  <c r="D47" i="32"/>
  <c r="C42" i="42"/>
  <c r="C43" i="42"/>
  <c r="C34" i="32"/>
  <c r="C47" i="32"/>
  <c r="H33" i="32"/>
  <c r="H42" i="41"/>
  <c r="H43" i="41"/>
  <c r="H46" i="32"/>
  <c r="I42" i="43"/>
  <c r="I35" i="32"/>
  <c r="I42" i="44"/>
  <c r="B33" i="31"/>
  <c r="B41" i="44"/>
  <c r="B41" i="43"/>
  <c r="K41" i="44"/>
  <c r="L35" i="32"/>
  <c r="L42" i="43"/>
  <c r="L43" i="43"/>
  <c r="L48" i="32"/>
  <c r="M47" i="39"/>
  <c r="Q43" i="39"/>
  <c r="R42" i="39"/>
  <c r="R43" i="39"/>
  <c r="R31" i="32"/>
  <c r="Q32" i="32"/>
  <c r="Q42" i="40"/>
  <c r="Q45" i="32"/>
  <c r="R45" i="32"/>
  <c r="I41" i="43"/>
  <c r="I48" i="32"/>
  <c r="I33" i="31"/>
  <c r="B34" i="32"/>
  <c r="B47" i="32"/>
  <c r="B42" i="42"/>
  <c r="M46" i="42"/>
  <c r="B43" i="41"/>
  <c r="O42" i="43"/>
  <c r="O43" i="43"/>
  <c r="O35" i="32"/>
  <c r="O48" i="32"/>
  <c r="P41" i="44"/>
  <c r="N33" i="31"/>
  <c r="N41" i="43"/>
  <c r="N48" i="32"/>
  <c r="P42" i="43"/>
  <c r="P43" i="43"/>
  <c r="P35" i="32"/>
  <c r="P42" i="44"/>
  <c r="I47" i="39"/>
  <c r="I48" i="39"/>
  <c r="M48" i="38"/>
  <c r="J48" i="32"/>
  <c r="J42" i="43"/>
  <c r="J43" i="43"/>
  <c r="J35" i="32"/>
  <c r="D21" i="50"/>
  <c r="C21" i="50"/>
  <c r="E21" i="50"/>
  <c r="N43" i="43"/>
  <c r="I43" i="43"/>
  <c r="M42" i="44"/>
  <c r="M43" i="44"/>
  <c r="M49" i="32"/>
  <c r="K42" i="43"/>
  <c r="K43" i="43"/>
  <c r="K35" i="32"/>
  <c r="K48" i="32"/>
  <c r="G48" i="32"/>
  <c r="G42" i="43"/>
  <c r="G43" i="43"/>
  <c r="G35" i="32"/>
  <c r="F35" i="32"/>
  <c r="F48" i="32"/>
  <c r="F42" i="43"/>
  <c r="F43" i="43"/>
  <c r="B43" i="42"/>
  <c r="P49" i="32"/>
  <c r="I41" i="44"/>
  <c r="I43" i="44"/>
  <c r="I49" i="32"/>
  <c r="M47" i="40"/>
  <c r="Q43" i="40"/>
  <c r="R42" i="40"/>
  <c r="R43" i="40"/>
  <c r="R32" i="32"/>
  <c r="L42" i="44"/>
  <c r="L43" i="44"/>
  <c r="L49" i="32"/>
  <c r="H34" i="32"/>
  <c r="H42" i="42"/>
  <c r="H43" i="42"/>
  <c r="H47" i="32"/>
  <c r="C35" i="32"/>
  <c r="C42" i="43"/>
  <c r="C43" i="43"/>
  <c r="C48" i="32"/>
  <c r="N49" i="32"/>
  <c r="N41" i="44"/>
  <c r="N43" i="44"/>
  <c r="P43" i="44"/>
  <c r="O42" i="44"/>
  <c r="O43" i="44"/>
  <c r="O49" i="32"/>
  <c r="I46" i="43"/>
  <c r="B35" i="32"/>
  <c r="B42" i="43"/>
  <c r="M46" i="43"/>
  <c r="B48" i="32"/>
  <c r="Q42" i="41"/>
  <c r="Q33" i="32"/>
  <c r="Q46" i="32"/>
  <c r="R46" i="32"/>
  <c r="I47" i="40"/>
  <c r="I48" i="40"/>
  <c r="M48" i="39"/>
  <c r="D35" i="32"/>
  <c r="D42" i="43"/>
  <c r="D43" i="43"/>
  <c r="D48" i="32"/>
  <c r="J42" i="44"/>
  <c r="J43" i="44"/>
  <c r="J49" i="32"/>
  <c r="D22" i="50"/>
  <c r="C22" i="50"/>
  <c r="E22" i="50"/>
  <c r="K42" i="44"/>
  <c r="K43" i="44"/>
  <c r="K49" i="32"/>
  <c r="G42" i="44"/>
  <c r="G43" i="44"/>
  <c r="G49" i="32"/>
  <c r="F49" i="32"/>
  <c r="F42" i="44"/>
  <c r="F43" i="44"/>
  <c r="B43" i="43"/>
  <c r="D42" i="44"/>
  <c r="D43" i="44"/>
  <c r="D49" i="32"/>
  <c r="M47" i="41"/>
  <c r="Q43" i="41"/>
  <c r="I46" i="44"/>
  <c r="H42" i="43"/>
  <c r="H43" i="43"/>
  <c r="H35" i="32"/>
  <c r="H48" i="32"/>
  <c r="R42" i="41"/>
  <c r="R43" i="41"/>
  <c r="R33" i="32"/>
  <c r="Q34" i="32"/>
  <c r="Q42" i="42"/>
  <c r="Q47" i="32"/>
  <c r="R47" i="32"/>
  <c r="B42" i="44"/>
  <c r="B49" i="32"/>
  <c r="C42" i="44"/>
  <c r="C43" i="44"/>
  <c r="C49" i="32"/>
  <c r="I47" i="41"/>
  <c r="I48" i="41"/>
  <c r="M48" i="40"/>
  <c r="D23" i="50"/>
  <c r="C23" i="50"/>
  <c r="E23" i="50"/>
  <c r="M46" i="44"/>
  <c r="B43" i="44"/>
  <c r="Q42" i="43"/>
  <c r="Q35" i="32"/>
  <c r="Q48" i="32"/>
  <c r="R48" i="32"/>
  <c r="H42" i="44"/>
  <c r="H43" i="44"/>
  <c r="H49" i="32"/>
  <c r="I47" i="42"/>
  <c r="I48" i="42"/>
  <c r="M48" i="41"/>
  <c r="M47" i="42"/>
  <c r="Q43" i="42"/>
  <c r="R42" i="42"/>
  <c r="R43" i="42"/>
  <c r="R34" i="32"/>
  <c r="D24" i="50"/>
  <c r="C24" i="50"/>
  <c r="E24" i="50"/>
  <c r="I47" i="43"/>
  <c r="I48" i="43"/>
  <c r="M48" i="42"/>
  <c r="Q42" i="44"/>
  <c r="Q49" i="32"/>
  <c r="R49" i="32"/>
  <c r="R35" i="32"/>
  <c r="R42" i="44"/>
  <c r="R43" i="44"/>
  <c r="R42" i="43"/>
  <c r="R43" i="43"/>
  <c r="M47" i="43"/>
  <c r="Q43" i="43"/>
  <c r="D25" i="50"/>
  <c r="C25" i="50"/>
  <c r="E25" i="50"/>
  <c r="I47" i="44"/>
  <c r="I48" i="44"/>
  <c r="M48" i="43"/>
  <c r="M47" i="44"/>
  <c r="M48" i="44"/>
  <c r="Q43" i="44"/>
  <c r="D26" i="50"/>
  <c r="C26" i="50"/>
  <c r="E26" i="50"/>
  <c r="D27" i="50"/>
  <c r="C27" i="50"/>
  <c r="E27" i="50"/>
  <c r="C28" i="50"/>
  <c r="E28" i="50"/>
  <c r="D28" i="50"/>
  <c r="C29" i="50"/>
  <c r="E29" i="50"/>
  <c r="D29" i="50"/>
  <c r="C30" i="50"/>
  <c r="E30" i="50"/>
  <c r="D30" i="50"/>
  <c r="C31" i="50"/>
  <c r="E31" i="50"/>
  <c r="D31" i="50"/>
  <c r="C32" i="50"/>
  <c r="E32" i="50"/>
  <c r="D32" i="50"/>
  <c r="C33" i="50"/>
  <c r="E33" i="50"/>
  <c r="D33" i="50"/>
  <c r="C34" i="50"/>
  <c r="E34" i="50"/>
  <c r="D34" i="50"/>
  <c r="D35" i="50"/>
  <c r="C35" i="50"/>
  <c r="E35" i="50"/>
  <c r="C36" i="50"/>
  <c r="E36" i="50"/>
  <c r="D36" i="50"/>
  <c r="D37" i="50"/>
  <c r="C37" i="50"/>
  <c r="E37" i="50"/>
  <c r="D38" i="50"/>
  <c r="C38" i="50"/>
  <c r="E38" i="50"/>
  <c r="C39" i="50"/>
  <c r="E39" i="50"/>
  <c r="D39" i="50"/>
  <c r="C40" i="50"/>
  <c r="E40" i="50"/>
  <c r="D40" i="50"/>
  <c r="C41" i="50"/>
  <c r="E41" i="50"/>
  <c r="D41" i="50"/>
  <c r="C42" i="50"/>
  <c r="E42" i="50"/>
  <c r="D42" i="50"/>
  <c r="D43" i="50"/>
  <c r="C43" i="50"/>
  <c r="E43" i="50"/>
  <c r="C44" i="50"/>
  <c r="E44" i="50"/>
  <c r="D44" i="50"/>
  <c r="D45" i="50"/>
  <c r="C45" i="50"/>
  <c r="E45" i="50"/>
  <c r="C46" i="50"/>
  <c r="E46" i="50"/>
  <c r="D46" i="50"/>
  <c r="C47" i="50"/>
  <c r="E47" i="50"/>
  <c r="D47" i="50"/>
  <c r="C48" i="50"/>
  <c r="E48" i="50"/>
  <c r="D48" i="50"/>
  <c r="C49" i="50"/>
  <c r="E49" i="50"/>
  <c r="D49" i="50"/>
  <c r="C50" i="50"/>
  <c r="E50" i="50"/>
  <c r="D50" i="50"/>
  <c r="D51" i="50"/>
  <c r="C51" i="50"/>
  <c r="E51" i="50"/>
  <c r="D52" i="50"/>
  <c r="C52" i="50"/>
  <c r="E52" i="50"/>
  <c r="D53" i="50"/>
  <c r="C53" i="50"/>
  <c r="E53" i="50"/>
  <c r="D54" i="50"/>
  <c r="C54" i="50"/>
  <c r="E54" i="50"/>
  <c r="C55" i="50"/>
  <c r="E55" i="50"/>
  <c r="D55" i="50"/>
  <c r="D56" i="50"/>
  <c r="C56" i="50"/>
  <c r="E56" i="50"/>
  <c r="C57" i="50"/>
  <c r="E57" i="50"/>
  <c r="D57" i="50"/>
  <c r="C58" i="50"/>
  <c r="E58" i="50"/>
  <c r="D58" i="50"/>
  <c r="D59" i="50"/>
  <c r="C59" i="50"/>
  <c r="E59" i="50"/>
  <c r="C60" i="50"/>
  <c r="E60" i="50"/>
  <c r="D60" i="50"/>
  <c r="D61" i="50"/>
  <c r="C61" i="50"/>
  <c r="E61" i="50"/>
  <c r="D62" i="50"/>
  <c r="C62" i="50"/>
  <c r="E62" i="50"/>
  <c r="C63" i="50"/>
  <c r="E63" i="50"/>
  <c r="D63" i="50"/>
  <c r="D64" i="50"/>
  <c r="C64" i="50"/>
  <c r="E64" i="50"/>
  <c r="C65" i="50"/>
  <c r="E65" i="50"/>
  <c r="D65" i="50"/>
  <c r="C66" i="50"/>
  <c r="E66" i="50"/>
  <c r="D66" i="50"/>
  <c r="D67" i="50"/>
  <c r="C67" i="50"/>
  <c r="E67" i="50"/>
  <c r="C68" i="50"/>
  <c r="E68" i="50"/>
  <c r="D68" i="50"/>
  <c r="D69" i="50"/>
  <c r="C69" i="50"/>
  <c r="E69" i="50"/>
  <c r="D70" i="50"/>
  <c r="C70" i="50"/>
  <c r="E70" i="50"/>
  <c r="C71" i="50"/>
  <c r="E71" i="50"/>
  <c r="D71" i="50"/>
  <c r="D72" i="50"/>
  <c r="C72" i="50"/>
  <c r="E72" i="50"/>
  <c r="C73" i="50"/>
  <c r="E73" i="50"/>
  <c r="D73" i="50"/>
  <c r="D74" i="50"/>
  <c r="C74" i="50"/>
  <c r="E74" i="50"/>
  <c r="C75" i="50"/>
  <c r="E75" i="50"/>
  <c r="D75" i="50"/>
  <c r="D76" i="50"/>
  <c r="C76" i="50"/>
  <c r="E76" i="50"/>
  <c r="C77" i="50"/>
  <c r="E77" i="50"/>
  <c r="D77" i="50"/>
  <c r="D78" i="50"/>
  <c r="C78" i="50"/>
  <c r="E78" i="50"/>
  <c r="D79" i="50"/>
  <c r="C79" i="50"/>
  <c r="E79" i="50"/>
  <c r="D80" i="50"/>
  <c r="C80" i="50"/>
  <c r="E80" i="50"/>
  <c r="C81" i="50"/>
  <c r="E81" i="50"/>
  <c r="D81" i="50"/>
  <c r="D82" i="50"/>
  <c r="C82" i="50"/>
  <c r="E82" i="50"/>
  <c r="D83" i="50"/>
  <c r="C83" i="50"/>
  <c r="E83" i="50"/>
  <c r="C84" i="50"/>
  <c r="E84" i="50"/>
  <c r="D84" i="50"/>
  <c r="D85" i="50"/>
  <c r="C85" i="50"/>
  <c r="E85" i="50"/>
  <c r="D86" i="50"/>
  <c r="C86" i="50"/>
  <c r="E86" i="50"/>
  <c r="D87" i="50"/>
  <c r="C87" i="50"/>
  <c r="E87" i="50"/>
  <c r="D88" i="50"/>
  <c r="C88" i="50"/>
  <c r="E88" i="50"/>
  <c r="D89" i="50"/>
  <c r="C89" i="50"/>
  <c r="E89" i="50"/>
  <c r="D90" i="50"/>
  <c r="C90" i="50"/>
  <c r="E90" i="50"/>
  <c r="D91" i="50"/>
  <c r="C91" i="50"/>
  <c r="E91" i="50"/>
  <c r="C92" i="50"/>
  <c r="E92" i="50"/>
  <c r="D92" i="50"/>
  <c r="D93" i="50"/>
  <c r="C93" i="50"/>
  <c r="E93" i="50"/>
  <c r="C94" i="50"/>
  <c r="E94" i="50"/>
  <c r="D94" i="50"/>
  <c r="D95" i="50"/>
  <c r="C95" i="50"/>
  <c r="E95" i="50"/>
  <c r="C96" i="50"/>
  <c r="E96" i="50"/>
  <c r="D96" i="50"/>
  <c r="D97" i="50"/>
  <c r="C97" i="50"/>
  <c r="E97" i="50"/>
  <c r="D98" i="50"/>
  <c r="C98" i="50"/>
  <c r="E98" i="50"/>
  <c r="C99" i="50"/>
  <c r="E99" i="50"/>
  <c r="D99" i="50"/>
  <c r="C100" i="50"/>
  <c r="E100" i="50"/>
  <c r="D100" i="50"/>
  <c r="D101" i="50"/>
  <c r="C101" i="50"/>
  <c r="E101" i="50"/>
  <c r="C102" i="50"/>
  <c r="E102" i="50"/>
  <c r="D102" i="50"/>
  <c r="D103" i="50"/>
  <c r="C103" i="50"/>
  <c r="E103" i="50"/>
  <c r="C104" i="50"/>
  <c r="E104" i="50"/>
  <c r="D104" i="50"/>
  <c r="D105" i="50"/>
  <c r="C105" i="50"/>
  <c r="E105" i="50"/>
  <c r="D106" i="50"/>
  <c r="C106" i="50"/>
  <c r="E106" i="50"/>
  <c r="D107" i="50"/>
  <c r="C107" i="50"/>
  <c r="E107" i="50"/>
  <c r="D108" i="50"/>
  <c r="C108" i="50"/>
  <c r="E108" i="50"/>
  <c r="C109" i="50"/>
  <c r="E109" i="50"/>
  <c r="D109" i="50"/>
  <c r="C110" i="50"/>
  <c r="E110" i="50"/>
  <c r="D110" i="50"/>
  <c r="D111" i="50"/>
  <c r="C111" i="50"/>
  <c r="E111" i="50"/>
  <c r="D112" i="50"/>
  <c r="C112" i="50"/>
  <c r="E112" i="50"/>
  <c r="C113" i="50"/>
  <c r="E113" i="50"/>
  <c r="D113" i="50"/>
  <c r="D114" i="50"/>
  <c r="C114" i="50"/>
  <c r="E114" i="50"/>
  <c r="D115" i="50"/>
  <c r="C115" i="50"/>
  <c r="E115" i="50"/>
  <c r="D116" i="50"/>
  <c r="C116" i="50"/>
  <c r="E116" i="50"/>
  <c r="C117" i="50"/>
  <c r="E117" i="50"/>
  <c r="D117" i="50"/>
  <c r="C118" i="50"/>
  <c r="E118" i="50"/>
  <c r="D118" i="50"/>
  <c r="D119" i="50"/>
  <c r="C119" i="50"/>
  <c r="E119" i="50"/>
  <c r="D120" i="50"/>
  <c r="C120" i="50"/>
  <c r="E120" i="50"/>
  <c r="C121" i="50"/>
  <c r="E121" i="50"/>
  <c r="D121" i="50"/>
  <c r="C122" i="50"/>
  <c r="E122" i="50"/>
  <c r="D122" i="50"/>
  <c r="C123" i="50"/>
  <c r="E123" i="50"/>
  <c r="D123" i="50"/>
  <c r="C124" i="50"/>
  <c r="E124" i="50"/>
  <c r="D124" i="50"/>
  <c r="C125" i="50"/>
  <c r="E125" i="50"/>
  <c r="D125" i="50"/>
  <c r="D126" i="50"/>
  <c r="C126" i="50"/>
  <c r="E126" i="50"/>
  <c r="D127" i="50"/>
  <c r="C127" i="50"/>
  <c r="E127" i="50"/>
  <c r="C128" i="50"/>
  <c r="E128" i="50"/>
  <c r="D128" i="50"/>
  <c r="D129" i="50"/>
  <c r="C129" i="50"/>
  <c r="E129" i="50"/>
  <c r="C130" i="50"/>
  <c r="E130" i="50"/>
  <c r="D130" i="50"/>
  <c r="D131" i="50"/>
  <c r="C131" i="50"/>
  <c r="E131" i="50"/>
  <c r="D132" i="50"/>
  <c r="C132" i="50"/>
  <c r="E132" i="50"/>
  <c r="C133" i="50"/>
  <c r="E133" i="50"/>
  <c r="D133" i="50"/>
  <c r="C134" i="50"/>
  <c r="E134" i="50"/>
  <c r="D134" i="50"/>
  <c r="C135" i="50"/>
  <c r="E135" i="50"/>
  <c r="D135" i="50"/>
  <c r="D136" i="50"/>
  <c r="C136" i="50"/>
  <c r="E136" i="50"/>
  <c r="C137" i="50"/>
  <c r="E137" i="50"/>
  <c r="D137" i="50"/>
  <c r="D138" i="50"/>
  <c r="C138" i="50"/>
  <c r="E138" i="50"/>
  <c r="D139" i="50"/>
  <c r="C139" i="50"/>
  <c r="E139" i="50"/>
  <c r="D140" i="50"/>
  <c r="C140" i="50"/>
  <c r="E140" i="50"/>
  <c r="C141" i="50"/>
  <c r="E141" i="50"/>
  <c r="D141" i="50"/>
  <c r="C142" i="50"/>
  <c r="E142" i="50"/>
  <c r="D142" i="50"/>
  <c r="D143" i="50"/>
  <c r="C143" i="50"/>
  <c r="E143" i="50"/>
  <c r="D144" i="50"/>
  <c r="C144" i="50"/>
  <c r="E144" i="50"/>
  <c r="D145" i="50"/>
  <c r="C145" i="50"/>
  <c r="E145" i="50"/>
  <c r="D146" i="50"/>
  <c r="C146" i="50"/>
  <c r="E146" i="50"/>
  <c r="D147" i="50"/>
  <c r="C147" i="50"/>
  <c r="E147" i="50"/>
  <c r="D148" i="50"/>
  <c r="C148" i="50"/>
  <c r="E148" i="50"/>
  <c r="C149" i="50"/>
  <c r="E149" i="50"/>
  <c r="D149" i="50"/>
  <c r="C150" i="50"/>
  <c r="E150" i="50"/>
  <c r="D150" i="50"/>
  <c r="D151" i="50"/>
  <c r="C151" i="50"/>
  <c r="E151" i="50"/>
  <c r="C152" i="50"/>
  <c r="E152" i="50"/>
  <c r="D152" i="50"/>
  <c r="D153" i="50"/>
  <c r="C153" i="50"/>
  <c r="E153" i="50"/>
  <c r="D154" i="50"/>
  <c r="C154" i="50"/>
  <c r="E154" i="50"/>
  <c r="C155" i="50"/>
  <c r="E155" i="50"/>
  <c r="D155" i="50"/>
  <c r="D156" i="50"/>
  <c r="C156" i="50"/>
  <c r="E156" i="50"/>
  <c r="C157" i="50"/>
  <c r="E157" i="50"/>
  <c r="D157" i="50"/>
  <c r="C158" i="50"/>
  <c r="E158" i="50"/>
  <c r="D158" i="50"/>
  <c r="D159" i="50"/>
  <c r="C159" i="50"/>
  <c r="E159" i="50"/>
  <c r="C160" i="50"/>
  <c r="E160" i="50"/>
  <c r="D160" i="50"/>
  <c r="D161" i="50"/>
  <c r="C161" i="50"/>
  <c r="E161" i="50"/>
  <c r="D162" i="50"/>
  <c r="C162" i="50"/>
  <c r="E162" i="50"/>
  <c r="D163" i="50"/>
  <c r="C163" i="50"/>
  <c r="E163" i="50"/>
  <c r="C164" i="50"/>
  <c r="E164" i="50"/>
  <c r="D164" i="50"/>
  <c r="D165" i="50"/>
  <c r="C165" i="50"/>
  <c r="E165" i="50"/>
  <c r="C166" i="50"/>
  <c r="E166" i="50"/>
  <c r="D166" i="50"/>
  <c r="D167" i="50"/>
  <c r="C167" i="50"/>
  <c r="E167" i="50"/>
  <c r="C168" i="50"/>
  <c r="E168" i="50"/>
  <c r="D168" i="50"/>
  <c r="D169" i="50"/>
  <c r="C169" i="50"/>
  <c r="E169" i="50"/>
  <c r="D170" i="50"/>
  <c r="C170" i="50"/>
  <c r="E170" i="50"/>
  <c r="D171" i="50"/>
  <c r="C171" i="50"/>
  <c r="E171" i="50"/>
  <c r="C172" i="50"/>
  <c r="E172" i="50"/>
  <c r="D172" i="50"/>
  <c r="D173" i="50"/>
  <c r="C173" i="50"/>
  <c r="E173" i="50"/>
  <c r="D174" i="50"/>
  <c r="C174" i="50"/>
  <c r="E174" i="50"/>
  <c r="D175" i="50"/>
  <c r="C175" i="50"/>
  <c r="E175" i="50"/>
  <c r="C176" i="50"/>
  <c r="E176" i="50"/>
  <c r="D176" i="50"/>
  <c r="C177" i="50"/>
  <c r="D177" i="50"/>
  <c r="E177" i="50"/>
  <c r="D178" i="50"/>
  <c r="C178" i="50"/>
  <c r="E178" i="50"/>
  <c r="D179" i="50"/>
  <c r="C179" i="50"/>
  <c r="E179" i="50"/>
  <c r="C180" i="50"/>
  <c r="E180" i="50"/>
  <c r="D180" i="50"/>
  <c r="D181" i="50"/>
  <c r="C181" i="50"/>
  <c r="E181" i="50"/>
  <c r="C182" i="50"/>
  <c r="E182" i="50"/>
  <c r="D182" i="50"/>
  <c r="D183" i="50"/>
  <c r="C183" i="50"/>
  <c r="E183" i="50"/>
  <c r="C184" i="50"/>
  <c r="E184" i="50"/>
  <c r="D184" i="50"/>
  <c r="C185" i="50"/>
  <c r="E185" i="50"/>
  <c r="D185" i="50"/>
  <c r="C186" i="50"/>
  <c r="E186" i="50"/>
  <c r="D186" i="50"/>
  <c r="C187" i="50"/>
  <c r="E187" i="50"/>
  <c r="D187" i="50"/>
  <c r="D188" i="50"/>
  <c r="C188" i="50"/>
  <c r="E188" i="50"/>
  <c r="C189" i="50"/>
  <c r="E189" i="50"/>
  <c r="D189" i="50"/>
  <c r="D190" i="50"/>
  <c r="C190" i="50"/>
  <c r="E190" i="50"/>
  <c r="D191" i="50"/>
  <c r="C191" i="50"/>
  <c r="E191" i="50"/>
  <c r="D192" i="50"/>
  <c r="C192" i="50"/>
  <c r="E192" i="50"/>
  <c r="C193" i="50"/>
  <c r="E193" i="50"/>
  <c r="D193" i="50"/>
  <c r="D194" i="50"/>
  <c r="C194" i="50"/>
  <c r="E194" i="50"/>
  <c r="C195" i="50"/>
  <c r="E195" i="50"/>
  <c r="D195" i="50"/>
  <c r="C196" i="50"/>
  <c r="E196" i="50"/>
  <c r="D196" i="50"/>
  <c r="D197" i="50"/>
  <c r="C197" i="50"/>
  <c r="E197" i="50"/>
  <c r="D198" i="50"/>
  <c r="C198" i="50"/>
  <c r="E198" i="50"/>
  <c r="C199" i="50"/>
  <c r="E199" i="50"/>
  <c r="D199" i="50"/>
  <c r="C200" i="50"/>
  <c r="E200" i="50"/>
  <c r="D200" i="50"/>
  <c r="C201" i="50"/>
  <c r="D201" i="50"/>
  <c r="E201" i="50"/>
  <c r="C202" i="50"/>
  <c r="E202" i="50"/>
  <c r="D202" i="50"/>
  <c r="C203" i="50"/>
  <c r="E203" i="50"/>
  <c r="D203" i="50"/>
  <c r="C204" i="50"/>
  <c r="E204" i="50"/>
  <c r="D204" i="50"/>
  <c r="D205" i="50"/>
  <c r="C205" i="50"/>
  <c r="E205" i="50"/>
  <c r="D206" i="50"/>
  <c r="C206" i="50"/>
  <c r="E206" i="50"/>
  <c r="C207" i="50"/>
  <c r="E207" i="50"/>
  <c r="D207" i="50"/>
  <c r="D208" i="50"/>
  <c r="C208" i="50"/>
  <c r="E208" i="50"/>
  <c r="C209" i="50"/>
  <c r="E209" i="50"/>
  <c r="D209" i="50"/>
  <c r="D210" i="50"/>
  <c r="C210" i="50"/>
  <c r="E210" i="50"/>
  <c r="D211" i="50"/>
  <c r="C211" i="50"/>
  <c r="E211" i="50"/>
  <c r="D212" i="50"/>
  <c r="C212" i="50"/>
  <c r="E212" i="50"/>
  <c r="C213" i="50"/>
  <c r="E213" i="50"/>
  <c r="D213" i="50"/>
  <c r="D214" i="50"/>
  <c r="C214" i="50"/>
  <c r="E214" i="50"/>
  <c r="C215" i="50"/>
  <c r="E215" i="50"/>
  <c r="D215" i="50"/>
  <c r="D216" i="50"/>
  <c r="C216" i="50"/>
  <c r="E216" i="50"/>
  <c r="D217" i="50"/>
  <c r="C217" i="50"/>
  <c r="E217" i="50"/>
  <c r="C218" i="50"/>
  <c r="E218" i="50"/>
  <c r="D218" i="50"/>
  <c r="D219" i="50"/>
  <c r="C219" i="50"/>
  <c r="E219" i="50"/>
  <c r="D220" i="50"/>
  <c r="C220" i="50"/>
  <c r="E220" i="50"/>
  <c r="D221" i="50"/>
  <c r="C221" i="50"/>
  <c r="E221" i="50"/>
  <c r="D222" i="50"/>
  <c r="C222" i="50"/>
  <c r="E222" i="50"/>
  <c r="D223" i="50"/>
  <c r="C223" i="50"/>
  <c r="E223" i="50"/>
  <c r="D224" i="50"/>
  <c r="C224" i="50"/>
  <c r="E224" i="50"/>
  <c r="D225" i="50"/>
  <c r="C225" i="50"/>
  <c r="E225" i="50"/>
  <c r="D226" i="50"/>
  <c r="C226" i="50"/>
  <c r="E226" i="50"/>
  <c r="D227" i="50"/>
  <c r="C227" i="50"/>
  <c r="E227" i="50"/>
  <c r="D228" i="50"/>
  <c r="C228" i="50"/>
  <c r="E228" i="50"/>
  <c r="D229" i="50"/>
  <c r="C229" i="50"/>
  <c r="E229" i="50"/>
  <c r="D230" i="50"/>
  <c r="C230" i="50"/>
  <c r="E230" i="50"/>
  <c r="D231" i="50"/>
  <c r="C231" i="50"/>
  <c r="E231" i="50"/>
  <c r="D232" i="50"/>
  <c r="C232" i="50"/>
  <c r="E232" i="50"/>
  <c r="D233" i="50"/>
  <c r="C233" i="50"/>
  <c r="E233" i="50"/>
  <c r="D234" i="50"/>
  <c r="C234" i="50"/>
  <c r="E234" i="50"/>
  <c r="C235" i="50"/>
  <c r="E235" i="50"/>
  <c r="D235" i="50"/>
  <c r="D236" i="50"/>
  <c r="C236" i="50"/>
  <c r="E236" i="50"/>
  <c r="C237" i="50"/>
  <c r="E237" i="50"/>
  <c r="D237" i="50"/>
  <c r="C238" i="50"/>
  <c r="E238" i="50"/>
  <c r="D238" i="50"/>
  <c r="C239" i="50"/>
  <c r="E239" i="50"/>
  <c r="D239" i="50"/>
  <c r="D240" i="50"/>
  <c r="C240" i="50"/>
  <c r="E240" i="50"/>
  <c r="C241" i="50"/>
  <c r="E241" i="50"/>
  <c r="D241" i="50"/>
  <c r="C242" i="50"/>
  <c r="E242" i="50"/>
  <c r="D242" i="50"/>
  <c r="D243" i="50"/>
  <c r="C243" i="50"/>
  <c r="E243" i="50"/>
  <c r="D244" i="50"/>
  <c r="C244" i="50"/>
  <c r="E244" i="50"/>
  <c r="C245" i="50"/>
  <c r="E245" i="50"/>
  <c r="D245" i="50"/>
  <c r="C246" i="50"/>
  <c r="E246" i="50"/>
  <c r="D246" i="50"/>
  <c r="C247" i="50"/>
  <c r="E247" i="50"/>
  <c r="D247" i="50"/>
  <c r="D248" i="50"/>
  <c r="C248" i="50"/>
  <c r="E248" i="50"/>
  <c r="D249" i="50"/>
  <c r="C249" i="50"/>
  <c r="E249" i="50"/>
  <c r="D250" i="50"/>
  <c r="C250" i="50"/>
  <c r="E250" i="50"/>
  <c r="C251" i="50"/>
  <c r="E251" i="50"/>
  <c r="D251" i="50"/>
  <c r="C252" i="50"/>
  <c r="E252" i="50"/>
  <c r="D252" i="50"/>
  <c r="D253" i="50"/>
  <c r="C253" i="50"/>
  <c r="E253" i="50"/>
  <c r="D254" i="50"/>
  <c r="C254" i="50"/>
  <c r="E254" i="50"/>
  <c r="C255" i="50"/>
  <c r="E255" i="50"/>
  <c r="D255" i="50"/>
  <c r="D256" i="50"/>
  <c r="C256" i="50"/>
  <c r="E256" i="50"/>
  <c r="C257" i="50"/>
  <c r="E257" i="50"/>
  <c r="D257" i="50"/>
  <c r="D258" i="50"/>
  <c r="C258" i="50"/>
  <c r="E258" i="50"/>
  <c r="C259" i="50"/>
  <c r="E259" i="50"/>
  <c r="D259" i="50"/>
  <c r="C260" i="50"/>
  <c r="E260" i="50"/>
  <c r="D260" i="50"/>
  <c r="C261" i="50"/>
  <c r="E261" i="50"/>
  <c r="D261" i="50"/>
  <c r="C262" i="50"/>
  <c r="E262" i="50"/>
  <c r="D262" i="50"/>
  <c r="C263" i="50"/>
  <c r="D263" i="50"/>
  <c r="E263" i="50"/>
  <c r="D264" i="50"/>
  <c r="C264" i="50"/>
  <c r="E264" i="50"/>
  <c r="D265" i="50"/>
  <c r="C265" i="50"/>
  <c r="E265" i="50"/>
  <c r="C266" i="50"/>
  <c r="E266" i="50"/>
  <c r="D266" i="50"/>
  <c r="C267" i="50"/>
  <c r="E267" i="50"/>
  <c r="D267" i="50"/>
  <c r="D268" i="50"/>
  <c r="C268" i="50"/>
  <c r="E268" i="50"/>
  <c r="C269" i="50"/>
  <c r="E269" i="50"/>
  <c r="D269" i="50"/>
  <c r="D270" i="50"/>
  <c r="C270" i="50"/>
  <c r="E270" i="50"/>
  <c r="C271" i="50"/>
  <c r="D271" i="50"/>
  <c r="E271" i="50"/>
  <c r="D272" i="50"/>
  <c r="C272" i="50"/>
  <c r="E272" i="50"/>
  <c r="D273" i="50"/>
  <c r="C273" i="50"/>
  <c r="E273" i="50"/>
  <c r="D274" i="50"/>
  <c r="C274" i="50"/>
  <c r="E274" i="50"/>
  <c r="D275" i="50"/>
  <c r="C275" i="50"/>
  <c r="E275" i="50"/>
  <c r="D276" i="50"/>
  <c r="C276" i="50"/>
  <c r="E276" i="50"/>
  <c r="C277" i="50"/>
  <c r="E277" i="50"/>
  <c r="D277" i="50"/>
  <c r="C278" i="50"/>
  <c r="E278" i="50"/>
  <c r="D278" i="50"/>
  <c r="D279" i="50"/>
  <c r="C279" i="50"/>
  <c r="E279" i="50"/>
  <c r="C280" i="50"/>
  <c r="E280" i="50"/>
  <c r="D280" i="50"/>
  <c r="C281" i="50"/>
  <c r="E281" i="50"/>
  <c r="D281" i="50"/>
  <c r="D282" i="50"/>
  <c r="C282" i="50"/>
  <c r="E282" i="50"/>
  <c r="C283" i="50"/>
  <c r="E283" i="50"/>
  <c r="D283" i="50"/>
  <c r="C284" i="50"/>
  <c r="E284" i="50"/>
  <c r="D284" i="50"/>
  <c r="D285" i="50"/>
  <c r="C285" i="50"/>
  <c r="E285" i="50"/>
  <c r="D286" i="50"/>
  <c r="C286" i="50"/>
  <c r="E286" i="50"/>
  <c r="D287" i="50"/>
  <c r="C287" i="50"/>
  <c r="E287" i="50"/>
  <c r="D288" i="50"/>
  <c r="C288" i="50"/>
  <c r="E288" i="50"/>
  <c r="D289" i="50"/>
  <c r="C289" i="50"/>
  <c r="E289" i="50"/>
  <c r="D290" i="50"/>
  <c r="C290" i="50"/>
  <c r="E290" i="50"/>
  <c r="D291" i="50"/>
  <c r="C291" i="50"/>
  <c r="E291" i="50"/>
  <c r="C292" i="50"/>
  <c r="E292" i="50"/>
  <c r="D292" i="50"/>
  <c r="D293" i="50"/>
  <c r="C293" i="50"/>
  <c r="E293" i="50"/>
  <c r="D294" i="50"/>
  <c r="C294" i="50"/>
  <c r="E294" i="50"/>
  <c r="D295" i="50"/>
  <c r="C295" i="50"/>
  <c r="E295" i="50"/>
  <c r="D296" i="50"/>
  <c r="C296" i="50"/>
  <c r="E296" i="50"/>
  <c r="C297" i="50"/>
  <c r="E297" i="50"/>
  <c r="D297" i="50"/>
  <c r="D298" i="50"/>
  <c r="C298" i="50"/>
  <c r="E298" i="50"/>
  <c r="C299" i="50"/>
  <c r="E299" i="50"/>
  <c r="D299" i="50"/>
  <c r="C300" i="50"/>
  <c r="E300" i="50"/>
  <c r="D300" i="50"/>
  <c r="D301" i="50"/>
  <c r="C301" i="50"/>
  <c r="E301" i="50"/>
  <c r="D302" i="50"/>
  <c r="C302" i="50"/>
  <c r="E302" i="50"/>
  <c r="D303" i="50"/>
  <c r="C303" i="50"/>
  <c r="E303" i="50"/>
  <c r="D304" i="50"/>
  <c r="C304" i="50"/>
  <c r="E304" i="50"/>
  <c r="D305" i="50"/>
  <c r="C305" i="50"/>
  <c r="E305" i="50"/>
  <c r="D306" i="50"/>
  <c r="C306" i="50"/>
  <c r="E306" i="50"/>
  <c r="D307" i="50"/>
  <c r="C307" i="50"/>
  <c r="E307" i="50"/>
  <c r="D308" i="50"/>
  <c r="C308" i="50"/>
  <c r="E308" i="50"/>
  <c r="D309" i="50"/>
  <c r="C309" i="50"/>
  <c r="E309" i="50"/>
  <c r="D310" i="50"/>
  <c r="C310" i="50"/>
  <c r="E310" i="50"/>
  <c r="C311" i="50"/>
  <c r="E311" i="50"/>
  <c r="D311" i="50"/>
  <c r="D312" i="50"/>
  <c r="C312" i="50"/>
  <c r="E312" i="50"/>
  <c r="D313" i="50"/>
  <c r="C313" i="50"/>
  <c r="E313" i="50"/>
  <c r="D314" i="50"/>
  <c r="C314" i="50"/>
  <c r="E314" i="50"/>
  <c r="C315" i="50"/>
  <c r="E315" i="50"/>
  <c r="D315" i="50"/>
  <c r="D316" i="50"/>
  <c r="C316" i="50"/>
  <c r="E316" i="50"/>
  <c r="C317" i="50"/>
  <c r="E317" i="50"/>
  <c r="D317" i="50"/>
  <c r="D318" i="50"/>
  <c r="C318" i="50"/>
  <c r="E318" i="50"/>
  <c r="C319" i="50"/>
  <c r="E319" i="50"/>
  <c r="D319" i="50"/>
  <c r="D320" i="50"/>
  <c r="C320" i="50"/>
  <c r="E320" i="50"/>
  <c r="C321" i="50"/>
  <c r="E321" i="50"/>
  <c r="D321" i="50"/>
  <c r="C322" i="50"/>
  <c r="E322" i="50"/>
  <c r="D322" i="50"/>
  <c r="D323" i="50"/>
  <c r="C323" i="50"/>
  <c r="E323" i="50"/>
  <c r="C324" i="50"/>
  <c r="E324" i="50"/>
  <c r="D324" i="50"/>
  <c r="D325" i="50"/>
  <c r="C325" i="50"/>
  <c r="E325" i="50"/>
  <c r="D326" i="50"/>
  <c r="C326" i="50"/>
  <c r="E326" i="50"/>
  <c r="C327" i="50"/>
  <c r="E327" i="50"/>
  <c r="D327" i="50"/>
  <c r="C328" i="50"/>
  <c r="E328" i="50"/>
  <c r="D328" i="50"/>
  <c r="C329" i="50"/>
  <c r="E329" i="50"/>
  <c r="D329" i="50"/>
  <c r="C330" i="50"/>
  <c r="E330" i="50"/>
  <c r="D330" i="50"/>
  <c r="D331" i="50"/>
  <c r="C331" i="50"/>
  <c r="E331" i="50"/>
  <c r="D332" i="50"/>
  <c r="C332" i="50"/>
  <c r="E332" i="50"/>
  <c r="D333" i="50"/>
  <c r="C333" i="50"/>
  <c r="E333" i="50"/>
  <c r="D334" i="50"/>
  <c r="C334" i="50"/>
  <c r="E334" i="50"/>
  <c r="C335" i="50"/>
  <c r="E335" i="50"/>
  <c r="D335" i="50"/>
  <c r="C336" i="50"/>
  <c r="E336" i="50"/>
  <c r="D336" i="50"/>
  <c r="C337" i="50"/>
  <c r="E337" i="50"/>
  <c r="D337" i="50"/>
  <c r="D338" i="50"/>
  <c r="C338" i="50"/>
  <c r="E338" i="50"/>
  <c r="C339" i="50"/>
  <c r="E339" i="50"/>
  <c r="D339" i="50"/>
  <c r="C340" i="50"/>
  <c r="E340" i="50"/>
  <c r="D340" i="50"/>
  <c r="D341" i="50"/>
  <c r="C341" i="50"/>
  <c r="E341" i="50"/>
  <c r="C342" i="50"/>
  <c r="E342" i="50"/>
  <c r="D342" i="50"/>
  <c r="D343" i="50"/>
  <c r="C343" i="50"/>
  <c r="E343" i="50"/>
  <c r="C344" i="50"/>
  <c r="E344" i="50"/>
  <c r="D344" i="50"/>
  <c r="C345" i="50"/>
  <c r="E345" i="50"/>
  <c r="D345" i="50"/>
  <c r="C346" i="50"/>
  <c r="E346" i="50"/>
  <c r="D346" i="50"/>
  <c r="D347" i="50"/>
  <c r="C347" i="50"/>
  <c r="E347" i="50"/>
  <c r="D348" i="50"/>
  <c r="C348" i="50"/>
  <c r="E348" i="50"/>
  <c r="C349" i="50"/>
  <c r="E349" i="50"/>
  <c r="D349" i="50"/>
  <c r="D350" i="50"/>
  <c r="C350" i="50"/>
  <c r="E350" i="50"/>
  <c r="C351" i="50"/>
  <c r="E351" i="50"/>
  <c r="D351" i="50"/>
  <c r="C352" i="50"/>
  <c r="E352" i="50"/>
  <c r="D352" i="50"/>
  <c r="C353" i="50"/>
  <c r="E353" i="50"/>
  <c r="D353" i="50"/>
  <c r="C354" i="50"/>
  <c r="E354" i="50"/>
  <c r="D354" i="50"/>
  <c r="C355" i="50"/>
  <c r="E355" i="50"/>
  <c r="D355" i="50"/>
  <c r="D356" i="50"/>
  <c r="C356" i="50"/>
  <c r="E356" i="50"/>
  <c r="C357" i="50"/>
  <c r="E357" i="50"/>
  <c r="D357" i="50"/>
  <c r="C358" i="50"/>
  <c r="E358" i="50"/>
  <c r="D358" i="50"/>
  <c r="D359" i="50"/>
  <c r="C359" i="50"/>
  <c r="E359" i="50"/>
  <c r="C360" i="50"/>
  <c r="E360" i="50"/>
  <c r="D360" i="50"/>
  <c r="C361" i="50"/>
  <c r="E361" i="50"/>
  <c r="D361" i="50"/>
  <c r="D362" i="50"/>
  <c r="C362" i="50"/>
  <c r="E362" i="50"/>
  <c r="D363" i="50"/>
  <c r="C363" i="50"/>
  <c r="E363" i="50"/>
  <c r="C364" i="50"/>
  <c r="E364" i="50"/>
  <c r="D364" i="50"/>
  <c r="D365" i="50"/>
  <c r="C365" i="50"/>
  <c r="E365" i="50"/>
  <c r="C366" i="50"/>
  <c r="E366" i="50"/>
  <c r="D366" i="50"/>
  <c r="D367" i="50"/>
  <c r="C367" i="50"/>
  <c r="E367" i="50"/>
  <c r="C368" i="50"/>
  <c r="E368" i="50"/>
  <c r="D368" i="50"/>
  <c r="D369" i="50"/>
  <c r="C369" i="50"/>
  <c r="E369" i="50"/>
</calcChain>
</file>

<file path=xl/sharedStrings.xml><?xml version="1.0" encoding="utf-8"?>
<sst xmlns="http://schemas.openxmlformats.org/spreadsheetml/2006/main" count="1809" uniqueCount="411">
  <si>
    <t>Date</t>
  </si>
  <si>
    <t>Month</t>
  </si>
  <si>
    <t>January</t>
  </si>
  <si>
    <t>Year</t>
  </si>
  <si>
    <t>Category</t>
  </si>
  <si>
    <t>INCOME</t>
  </si>
  <si>
    <t>TAXES</t>
  </si>
  <si>
    <t>HOUSING</t>
  </si>
  <si>
    <t>FOOD</t>
  </si>
  <si>
    <t>DEBTS</t>
  </si>
  <si>
    <t>CLOTHING</t>
  </si>
  <si>
    <t>SAVINGS</t>
  </si>
  <si>
    <t>MISC.</t>
  </si>
  <si>
    <t>BUDGETED AMOUNT</t>
  </si>
  <si>
    <t>This month SUBTOTAL</t>
  </si>
  <si>
    <t>Year to Date BUDGET</t>
  </si>
  <si>
    <t>BUDGET</t>
  </si>
  <si>
    <t>SUMMARY</t>
  </si>
  <si>
    <t>This Month</t>
  </si>
  <si>
    <t>Total Income</t>
  </si>
  <si>
    <t>Minus Total Expenses</t>
  </si>
  <si>
    <t>Year to Date</t>
  </si>
  <si>
    <t>TOTAL</t>
  </si>
  <si>
    <t>EXPENSES</t>
  </si>
  <si>
    <t>SURPLUS</t>
  </si>
  <si>
    <t>DEFICIT</t>
  </si>
  <si>
    <t>TRANSPOR.</t>
  </si>
  <si>
    <t>INSUR.</t>
  </si>
  <si>
    <t>TITHE/</t>
  </si>
  <si>
    <t>GIVING</t>
  </si>
  <si>
    <t>INVEST.</t>
  </si>
  <si>
    <t>February</t>
  </si>
  <si>
    <t>December</t>
  </si>
  <si>
    <t>November</t>
  </si>
  <si>
    <t>October</t>
  </si>
  <si>
    <t>September</t>
  </si>
  <si>
    <t>August</t>
  </si>
  <si>
    <t>July</t>
  </si>
  <si>
    <t>June</t>
  </si>
  <si>
    <t>May</t>
  </si>
  <si>
    <t>April</t>
  </si>
  <si>
    <t>Annual</t>
  </si>
  <si>
    <t>Year to Date Budget</t>
  </si>
  <si>
    <t>Year to Date Actual</t>
  </si>
  <si>
    <t>This month Actual</t>
  </si>
  <si>
    <t>This month vs. Budget</t>
  </si>
  <si>
    <t>Year to Date ACTUAL</t>
  </si>
  <si>
    <t>YTD Actual vs. Budget</t>
  </si>
  <si>
    <t>March</t>
  </si>
  <si>
    <t>=</t>
  </si>
  <si>
    <t>+</t>
  </si>
  <si>
    <t>Previous Month / Year to Date</t>
  </si>
  <si>
    <t>SURPLUS /</t>
  </si>
  <si>
    <t>Equals Surplus / Deficit</t>
  </si>
  <si>
    <t>For Year :</t>
  </si>
  <si>
    <t>Actual Totals - No input on this page</t>
  </si>
  <si>
    <t>Jan</t>
  </si>
  <si>
    <t>Feb</t>
  </si>
  <si>
    <t>Mar</t>
  </si>
  <si>
    <t>Apr</t>
  </si>
  <si>
    <t>Jun</t>
  </si>
  <si>
    <t>Jul</t>
  </si>
  <si>
    <t>Aug</t>
  </si>
  <si>
    <t>Sep</t>
  </si>
  <si>
    <t>Oct</t>
  </si>
  <si>
    <t>Nov</t>
  </si>
  <si>
    <t>Dec</t>
  </si>
  <si>
    <t>Life Insurance Worksheet</t>
  </si>
  <si>
    <t>Present Annual Income Needs:</t>
  </si>
  <si>
    <t>Subtract deceased person's needs:</t>
  </si>
  <si>
    <t>Subtract other income available:</t>
  </si>
  <si>
    <t>= Net annual income needed:</t>
  </si>
  <si>
    <t>Net annual income needed, multiplied by</t>
  </si>
  <si>
    <t>12.5 (assumes an 8% after-tax investment</t>
  </si>
  <si>
    <t>return on insurance proceeds</t>
  </si>
  <si>
    <t>Lump sum needs:</t>
  </si>
  <si>
    <t>Debts:</t>
  </si>
  <si>
    <t>Education:</t>
  </si>
  <si>
    <t>Other:</t>
  </si>
  <si>
    <t>Total Life Insurance Needs:</t>
  </si>
  <si>
    <t>Category Page</t>
  </si>
  <si>
    <t>(Individual Account Page)</t>
  </si>
  <si>
    <t>Spending Category</t>
  </si>
  <si>
    <t>Ck#</t>
  </si>
  <si>
    <t>Transaction</t>
  </si>
  <si>
    <t>Deposit</t>
  </si>
  <si>
    <t>Withdrawal</t>
  </si>
  <si>
    <t>Balance</t>
  </si>
  <si>
    <t>PERSONAL FINANCIAL STATEMENT</t>
  </si>
  <si>
    <t>Amount</t>
  </si>
  <si>
    <t>Cash On Hand/Checking Account</t>
  </si>
  <si>
    <t>Savings</t>
  </si>
  <si>
    <t>Stocks and Bonds</t>
  </si>
  <si>
    <t>Cash Value of Life Insurance</t>
  </si>
  <si>
    <t>Coins</t>
  </si>
  <si>
    <t>Home</t>
  </si>
  <si>
    <t>Other Real Estate</t>
  </si>
  <si>
    <t>Mortgages/Notes Receivable</t>
  </si>
  <si>
    <t>Business Valuation</t>
  </si>
  <si>
    <t>Automobiles</t>
  </si>
  <si>
    <t>Furniture</t>
  </si>
  <si>
    <t>Jewelry</t>
  </si>
  <si>
    <t>Other Personal Property</t>
  </si>
  <si>
    <t>Pension/Retirement</t>
  </si>
  <si>
    <t>Other Assets</t>
  </si>
  <si>
    <t>Total Assets:</t>
  </si>
  <si>
    <t>Credit Card Debt</t>
  </si>
  <si>
    <t>Automobile Loans</t>
  </si>
  <si>
    <t>Home Mortgages</t>
  </si>
  <si>
    <t>Personal Debt To Relatives</t>
  </si>
  <si>
    <t>Business Loans</t>
  </si>
  <si>
    <t>Educational Loans</t>
  </si>
  <si>
    <t>Medical/Other Past Due Bills</t>
  </si>
  <si>
    <t>Life Insurance Loans</t>
  </si>
  <si>
    <t>Bank Loans</t>
  </si>
  <si>
    <t>Other Debts and Loans</t>
  </si>
  <si>
    <t>Total Liabilities:</t>
  </si>
  <si>
    <t>CREDITOR</t>
  </si>
  <si>
    <t>Describe What Was</t>
  </si>
  <si>
    <t>Monthly</t>
  </si>
  <si>
    <t>Scheduled</t>
  </si>
  <si>
    <t>Interest</t>
  </si>
  <si>
    <t>Payments</t>
  </si>
  <si>
    <t>Purchased</t>
  </si>
  <si>
    <t>Due</t>
  </si>
  <si>
    <t>Pay Off Date</t>
  </si>
  <si>
    <t>Rate</t>
  </si>
  <si>
    <t>Past Due</t>
  </si>
  <si>
    <t>TOTALS</t>
  </si>
  <si>
    <t>AUTO LOANS</t>
  </si>
  <si>
    <t>TOTAL AUTO LOANS</t>
  </si>
  <si>
    <t>HOME MORTGAGES</t>
  </si>
  <si>
    <t>TOTAL HOME MORTGAGES</t>
  </si>
  <si>
    <t>BUSINESS/INVESTMENT DEBT</t>
  </si>
  <si>
    <t>TOTAL BUSINESS/INVESTMENT DEBT</t>
  </si>
  <si>
    <t>DEBT REPAYMENT SCHEDULE</t>
  </si>
  <si>
    <t>Creditor:</t>
  </si>
  <si>
    <t>Describe What Was Purchased:</t>
  </si>
  <si>
    <t>Amount Owed:</t>
  </si>
  <si>
    <t>Interest Rate:</t>
  </si>
  <si>
    <t>Date Due:</t>
  </si>
  <si>
    <t>Payments Remaining</t>
  </si>
  <si>
    <t>Balance Due</t>
  </si>
  <si>
    <t>Computing The Variable Expenses</t>
  </si>
  <si>
    <t>Estimated</t>
  </si>
  <si>
    <t>Expense Items</t>
  </si>
  <si>
    <t>Yearly Cost</t>
  </si>
  <si>
    <t>Cost Per Month</t>
  </si>
  <si>
    <t>1. Vacation</t>
  </si>
  <si>
    <t>2. Dentist</t>
  </si>
  <si>
    <t>3. Doctor</t>
  </si>
  <si>
    <t>4. Automobile</t>
  </si>
  <si>
    <t>5. Life Insurance</t>
  </si>
  <si>
    <t>6. Health Insurance</t>
  </si>
  <si>
    <t>7. Auto Insurance</t>
  </si>
  <si>
    <t>8. Home Insurance</t>
  </si>
  <si>
    <t>9. Clothing</t>
  </si>
  <si>
    <t>10. Investments</t>
  </si>
  <si>
    <t>11. Other</t>
  </si>
  <si>
    <t>12. Other</t>
  </si>
  <si>
    <t>13. Other</t>
  </si>
  <si>
    <t>14. Other</t>
  </si>
  <si>
    <t>15. Other</t>
  </si>
  <si>
    <t>GROSS MONTHLY INCOME</t>
  </si>
  <si>
    <t xml:space="preserve">Monthly Salary </t>
  </si>
  <si>
    <t>Interest Income</t>
  </si>
  <si>
    <t>Dividends</t>
  </si>
  <si>
    <t>Commissions</t>
  </si>
  <si>
    <t>Bonuses/Tips</t>
  </si>
  <si>
    <t>Retirement Income</t>
  </si>
  <si>
    <t>Net Business Income</t>
  </si>
  <si>
    <t>Other Income</t>
  </si>
  <si>
    <t>Category 1 - Tithe/Giving (monthly)</t>
  </si>
  <si>
    <t>The Local Church</t>
  </si>
  <si>
    <t>The Poor</t>
  </si>
  <si>
    <t>Other Ministries</t>
  </si>
  <si>
    <t>Other Giving</t>
  </si>
  <si>
    <t>Category 2 - Taxes (monthly)</t>
  </si>
  <si>
    <t>Federal</t>
  </si>
  <si>
    <t>Other</t>
  </si>
  <si>
    <t>Rent</t>
  </si>
  <si>
    <t>Insurance</t>
  </si>
  <si>
    <t>Property Taxes</t>
  </si>
  <si>
    <t>Electricity</t>
  </si>
  <si>
    <t>Gas</t>
  </si>
  <si>
    <t>Water</t>
  </si>
  <si>
    <t>Sanitation</t>
  </si>
  <si>
    <t>Telephone</t>
  </si>
  <si>
    <t>Maintenance</t>
  </si>
  <si>
    <t>Category 4 - Food (monthly)</t>
  </si>
  <si>
    <t>Grocery</t>
  </si>
  <si>
    <t>Category 5 - Transportation (monthly)</t>
  </si>
  <si>
    <t>Gas &amp; Oil</t>
  </si>
  <si>
    <t>Licenses &amp; Taxes</t>
  </si>
  <si>
    <t>Life</t>
  </si>
  <si>
    <t>Health</t>
  </si>
  <si>
    <t>Disability</t>
  </si>
  <si>
    <t>Category 8 - Entertainment &amp; Recreation (monthly)</t>
  </si>
  <si>
    <t>Eating Out/ Lunches</t>
  </si>
  <si>
    <t>Baby Sitters</t>
  </si>
  <si>
    <t>Activities / Trips</t>
  </si>
  <si>
    <t>Vacation</t>
  </si>
  <si>
    <t>Pets</t>
  </si>
  <si>
    <t>Category 9 - Clothing (monthly)</t>
  </si>
  <si>
    <t>Husband/Wife Clothing Needs</t>
  </si>
  <si>
    <t>Category 10 - Savings (monthly)</t>
  </si>
  <si>
    <t>Savings Account</t>
  </si>
  <si>
    <t>Doctor</t>
  </si>
  <si>
    <t>Dentist</t>
  </si>
  <si>
    <t>Prescriptions</t>
  </si>
  <si>
    <t>Category 12 - Miscellaneous (monthly)</t>
  </si>
  <si>
    <t>Toiletries / Cosmetics</t>
  </si>
  <si>
    <t>Beauty / Barber</t>
  </si>
  <si>
    <t>Laundry / Cleaning</t>
  </si>
  <si>
    <t>Allowances</t>
  </si>
  <si>
    <t>Subscriptions</t>
  </si>
  <si>
    <t>Cash</t>
  </si>
  <si>
    <t>Category 13 - Investments (monthly)</t>
  </si>
  <si>
    <t>401k/403b plans</t>
  </si>
  <si>
    <t>College Funds</t>
  </si>
  <si>
    <t>Stocks, Bonds, Mutual Funds</t>
  </si>
  <si>
    <t>Real Estate</t>
  </si>
  <si>
    <t>Category 14 - School/Child Care (monthly)</t>
  </si>
  <si>
    <t>School Tuition</t>
  </si>
  <si>
    <t>School Books, Supplies, Materials, etc</t>
  </si>
  <si>
    <t>Transportation</t>
  </si>
  <si>
    <t>Day Care</t>
  </si>
  <si>
    <t>Tutoring, Lessons for Music, Dance, etc</t>
  </si>
  <si>
    <t>Total Living Expenses</t>
  </si>
  <si>
    <t>INCOME vs. LIVING EXPENSES</t>
  </si>
  <si>
    <t>Net Spendable Income</t>
  </si>
  <si>
    <t>Less Total Living Expenses</t>
  </si>
  <si>
    <t>Surplus or Deficit</t>
  </si>
  <si>
    <t>Suggested Percentage Guidelines For Family Income</t>
  </si>
  <si>
    <t>1. Tithe/Giving</t>
  </si>
  <si>
    <t>3. Housing</t>
  </si>
  <si>
    <t>4. Food</t>
  </si>
  <si>
    <t>5. Transportation</t>
  </si>
  <si>
    <t>6. Insurance</t>
  </si>
  <si>
    <t>7. Debts</t>
  </si>
  <si>
    <t>8. Entertainment/Recreation</t>
  </si>
  <si>
    <t>10. Savings</t>
  </si>
  <si>
    <t>12. Miscellaneous</t>
  </si>
  <si>
    <t>Suggested Percentage Guidelines For Individual Income</t>
  </si>
  <si>
    <t>Annual Income:</t>
  </si>
  <si>
    <t>Gross Monthly Income:</t>
  </si>
  <si>
    <t>Percentage</t>
  </si>
  <si>
    <t>x</t>
  </si>
  <si>
    <t>13. Investments</t>
  </si>
  <si>
    <r>
      <t xml:space="preserve">Assets </t>
    </r>
    <r>
      <rPr>
        <b/>
        <sz val="10"/>
        <rFont val="Arial"/>
        <family val="2"/>
      </rPr>
      <t>(Present Market Value)</t>
    </r>
  </si>
  <si>
    <r>
      <t xml:space="preserve">Liabilites </t>
    </r>
    <r>
      <rPr>
        <b/>
        <sz val="10"/>
        <rFont val="Arial"/>
        <family val="2"/>
      </rPr>
      <t>(Current Amount Owed)</t>
    </r>
  </si>
  <si>
    <r>
      <t xml:space="preserve">NET WORTH </t>
    </r>
    <r>
      <rPr>
        <b/>
        <sz val="10"/>
        <rFont val="Arial"/>
        <family val="2"/>
      </rPr>
      <t>(Total assets minus total liabilities)</t>
    </r>
  </si>
  <si>
    <t>Please input your data in the "yellow" areas only.</t>
  </si>
  <si>
    <t>1.</t>
  </si>
  <si>
    <t>2.</t>
  </si>
  <si>
    <t>3.</t>
  </si>
  <si>
    <t>Total # of Payments:</t>
  </si>
  <si>
    <t>Amount Paid</t>
  </si>
  <si>
    <t>Save this file to your computer under a different file name, such as "MyName-Finances-Year".XLS.</t>
  </si>
  <si>
    <t>Date:</t>
  </si>
  <si>
    <t>Instructions:</t>
  </si>
  <si>
    <t>Monthly Payment:</t>
  </si>
  <si>
    <t>/ 12 =</t>
  </si>
  <si>
    <t>Category 3 - Housing (monthly)</t>
  </si>
  <si>
    <t>Total Other (NOT on Debt List)</t>
  </si>
  <si>
    <r>
      <t xml:space="preserve">Total Business/Investment Debt </t>
    </r>
    <r>
      <rPr>
        <i/>
        <sz val="10"/>
        <rFont val="Arial"/>
        <family val="2"/>
      </rPr>
      <t>(from Debt List)</t>
    </r>
  </si>
  <si>
    <t>Monthly Living Expenses</t>
  </si>
  <si>
    <t>Monthly Income</t>
  </si>
  <si>
    <t>NET SPENDABLE INCOME (monthly)</t>
  </si>
  <si>
    <t>LESS</t>
  </si>
  <si>
    <t>Social Security (FICA)</t>
  </si>
  <si>
    <t>Local Taxes</t>
  </si>
  <si>
    <t>State Taxes</t>
  </si>
  <si>
    <t>Medicare</t>
  </si>
  <si>
    <r>
      <t xml:space="preserve">Mortgage(s) </t>
    </r>
    <r>
      <rPr>
        <i/>
        <sz val="10"/>
        <rFont val="Arial"/>
        <family val="2"/>
      </rPr>
      <t>(from Debt List)</t>
    </r>
  </si>
  <si>
    <r>
      <t xml:space="preserve">Auto Payment(s) </t>
    </r>
    <r>
      <rPr>
        <i/>
        <sz val="10"/>
        <rFont val="Arial"/>
        <family val="2"/>
      </rPr>
      <t>(from Debt List)</t>
    </r>
  </si>
  <si>
    <t>Credit Union</t>
  </si>
  <si>
    <t>Gifts (including Christmas)</t>
  </si>
  <si>
    <t>Auto Insurance</t>
  </si>
  <si>
    <t>Category 6 - Insurance (monthly)</t>
  </si>
  <si>
    <t>Category 7 - Debts (monthly)</t>
  </si>
  <si>
    <t>Children's Clothing Needs</t>
  </si>
  <si>
    <t xml:space="preserve"> </t>
  </si>
  <si>
    <t>TOTAL: (cannot exceed Net Spendable Income)</t>
  </si>
  <si>
    <t xml:space="preserve">Monthly Budget - </t>
  </si>
  <si>
    <t>Total lump sum needs:</t>
  </si>
  <si>
    <t>(Social Security, Investments, Retirement)</t>
  </si>
  <si>
    <t>4.</t>
  </si>
  <si>
    <t>Cable TV / Internet Service</t>
  </si>
  <si>
    <t>Other - Tolls/Parking/Transit Fares</t>
  </si>
  <si>
    <t>Replacement</t>
  </si>
  <si>
    <t>Eye Glasses / Contacts</t>
  </si>
  <si>
    <t>Year to Date Actual vs. Spending Plan</t>
  </si>
  <si>
    <t>© 2015 Crown Financial Ministries. All Rights Reserved. Crown.org</t>
  </si>
  <si>
    <t>Do Well - The Crown Biblical Financial Study - Practical Application Workbook</t>
  </si>
  <si>
    <t>Do Well - The Crown Biblical Financial Study
Practical Application Workbook</t>
  </si>
  <si>
    <t>HEALTH</t>
  </si>
  <si>
    <t>WELLNESS</t>
  </si>
  <si>
    <t>CHILDCARE</t>
  </si>
  <si>
    <t>Category 11 - Health &amp; Wellness (monthly)</t>
  </si>
  <si>
    <t>11. Health &amp; Wellness</t>
  </si>
  <si>
    <t>CHILD CARE</t>
  </si>
  <si>
    <t>SCHOOL/</t>
  </si>
  <si>
    <t>RECREATION</t>
  </si>
  <si>
    <t>ENTERTAINMENT</t>
  </si>
  <si>
    <t>Total: (cannot exceed 100%)</t>
  </si>
  <si>
    <t>Net Spendable Income (NSI)</t>
  </si>
  <si>
    <t xml:space="preserve">     Net Spendable Income percentages below add to 100%</t>
  </si>
  <si>
    <t xml:space="preserve">     Net Spendable Income percentages below should add to 100%</t>
  </si>
  <si>
    <t>2a. Taxes: Social Security</t>
  </si>
  <si>
    <t>2b. Taxes: Medicare</t>
  </si>
  <si>
    <t>2c. Taxes: State</t>
  </si>
  <si>
    <t>2d. Taxes: Federal</t>
  </si>
  <si>
    <t>2e. Taxes: Other</t>
  </si>
  <si>
    <r>
      <rPr>
        <b/>
        <sz val="9"/>
        <color rgb="FFFF0000"/>
        <rFont val="Arial"/>
        <family val="2"/>
      </rPr>
      <t>4</t>
    </r>
    <r>
      <rPr>
        <sz val="9"/>
        <rFont val="Arial"/>
        <family val="2"/>
      </rPr>
      <t xml:space="preserve"> This category is used for long-term investment planning, such as college education or retirement.</t>
    </r>
  </si>
  <si>
    <r>
      <rPr>
        <b/>
        <sz val="9"/>
        <color rgb="FFFF0000"/>
        <rFont val="Arial"/>
        <family val="2"/>
      </rPr>
      <t>5</t>
    </r>
    <r>
      <rPr>
        <sz val="9"/>
        <rFont val="Arial"/>
        <family val="2"/>
      </rPr>
      <t xml:space="preserve"> This category is added as a guide only. If you have this expense, the percentage shown must be deducted from other budget categories.</t>
    </r>
  </si>
  <si>
    <r>
      <t>13. Investments</t>
    </r>
    <r>
      <rPr>
        <sz val="8"/>
        <rFont val="Arial"/>
        <family val="2"/>
      </rPr>
      <t xml:space="preserve"> </t>
    </r>
    <r>
      <rPr>
        <sz val="8"/>
        <color indexed="10"/>
        <rFont val="Arial"/>
        <family val="2"/>
      </rPr>
      <t>4</t>
    </r>
  </si>
  <si>
    <r>
      <t xml:space="preserve">14. School/Child Care </t>
    </r>
    <r>
      <rPr>
        <sz val="8"/>
        <color indexed="10"/>
        <rFont val="Arial"/>
        <family val="2"/>
      </rPr>
      <t>5</t>
    </r>
  </si>
  <si>
    <r>
      <t>14. School/Child Care</t>
    </r>
    <r>
      <rPr>
        <b/>
        <vertAlign val="superscript"/>
        <sz val="12"/>
        <color indexed="10"/>
        <rFont val="Arial"/>
        <family val="2"/>
      </rPr>
      <t>2</t>
    </r>
  </si>
  <si>
    <t>Total taxes:</t>
  </si>
  <si>
    <r>
      <t xml:space="preserve">14. Education </t>
    </r>
    <r>
      <rPr>
        <sz val="8"/>
        <color indexed="10"/>
        <rFont val="Arial"/>
        <family val="2"/>
      </rPr>
      <t>5</t>
    </r>
  </si>
  <si>
    <t>Total Net Spendable Income:</t>
  </si>
  <si>
    <t>If you have school/child care expenses, these percentages must be deducted from other categories.</t>
  </si>
  <si>
    <t xml:space="preserve">For additional help, visit the "Find Help" section of Crown.org. </t>
  </si>
  <si>
    <t>GROSS HOUSEHOLD INCOME:</t>
  </si>
  <si>
    <t>NET SPENDABLE INCOME:</t>
  </si>
  <si>
    <t>Monthly Payment
Category</t>
  </si>
  <si>
    <t>Difference
+ or -</t>
  </si>
  <si>
    <t>New Monthly
Plan</t>
  </si>
  <si>
    <t>Gross Income per year:</t>
  </si>
  <si>
    <t>14. School/Child Care</t>
  </si>
  <si>
    <t>Gross Income per month:</t>
  </si>
  <si>
    <t>TOTAL of 3 to 14: (cannot exceed Net Spendable Income)</t>
  </si>
  <si>
    <r>
      <t xml:space="preserve">DEBT LIST </t>
    </r>
    <r>
      <rPr>
        <b/>
        <i/>
        <vertAlign val="superscript"/>
        <sz val="16"/>
        <color rgb="FFFF0000"/>
        <rFont val="Arial"/>
        <family val="2"/>
      </rPr>
      <t>1</t>
    </r>
  </si>
  <si>
    <r>
      <rPr>
        <b/>
        <sz val="9"/>
        <color rgb="FFFF0000"/>
        <rFont val="Arial"/>
        <family val="2"/>
      </rPr>
      <t>3</t>
    </r>
    <r>
      <rPr>
        <sz val="9"/>
        <rFont val="Arial"/>
        <family val="2"/>
      </rPr>
      <t xml:space="preserve"> In some cases earned income credit (EIC) will apply. It may be possible to increase the number of deductions to lessen the amount of tax paid per month. Review the last tax return for specific information.</t>
    </r>
  </si>
  <si>
    <r>
      <t>Total Taxes:</t>
    </r>
    <r>
      <rPr>
        <b/>
        <sz val="8"/>
        <color rgb="FFFF0000"/>
        <rFont val="Arial"/>
        <family val="2"/>
      </rPr>
      <t xml:space="preserve"> 3</t>
    </r>
  </si>
  <si>
    <t>HEALTH &amp;</t>
  </si>
  <si>
    <t>Guideline Net Spendable Income Per Month:</t>
  </si>
  <si>
    <t>Taxes Total:</t>
  </si>
  <si>
    <t>2a. Taxes: Federal</t>
  </si>
  <si>
    <t>2b. Taxes: Social Security</t>
  </si>
  <si>
    <t>2c. Taxes: Medicare</t>
  </si>
  <si>
    <t>2d. Taxes: State</t>
  </si>
  <si>
    <t>Standard Deduction</t>
  </si>
  <si>
    <t>Taxable Income</t>
  </si>
  <si>
    <t xml:space="preserve">Tax </t>
  </si>
  <si>
    <t>Effective Tax Rate</t>
  </si>
  <si>
    <t>PERSONAL EXEMPTION</t>
  </si>
  <si>
    <t>Gross Household Income</t>
  </si>
  <si>
    <t>Number of Exemptions</t>
  </si>
  <si>
    <t>Personal Exemption Amount</t>
  </si>
  <si>
    <t>Married with 4 Children</t>
  </si>
  <si>
    <t>Married with 2 Children</t>
  </si>
  <si>
    <t>Married with No Children</t>
  </si>
  <si>
    <t>(Married with 4 Children)</t>
  </si>
  <si>
    <t>(Married with 2 Children)</t>
  </si>
  <si>
    <t>(Married with No Children)</t>
  </si>
  <si>
    <t xml:space="preserve">(Single with 1 Child) </t>
  </si>
  <si>
    <t>Single with No Children</t>
  </si>
  <si>
    <t xml:space="preserve">   MARRIED FILING JOINTLY</t>
  </si>
  <si>
    <t xml:space="preserve">   HEAD OF HOUSEHOLD</t>
  </si>
  <si>
    <t>STANDARD DEDUCTIONS:</t>
  </si>
  <si>
    <t xml:space="preserve">Single with 1 Child  (i.e. Head of Household) </t>
  </si>
  <si>
    <t xml:space="preserve">   SINGLE</t>
  </si>
  <si>
    <t>ALLOCATED AMOUNT</t>
  </si>
  <si>
    <t>TAX YEAR</t>
  </si>
  <si>
    <r>
      <rPr>
        <sz val="10"/>
        <color rgb="FFFF0000"/>
        <rFont val="Arial"/>
        <family val="2"/>
      </rPr>
      <t xml:space="preserve">1 </t>
    </r>
    <r>
      <rPr>
        <sz val="10"/>
        <rFont val="Arial"/>
      </rPr>
      <t>When you are ready to work on your Debt Snowball Strategy, go to www.Crown.org/FindHelp/Personal/Calculators and look for the "Debt Snowball Calculator."</t>
    </r>
  </si>
  <si>
    <t>Mortgage(s) (from Debt List)</t>
  </si>
  <si>
    <t>Auto Payment(s) (from Debt List)</t>
  </si>
  <si>
    <t>Total Business/Investment Debt (from Debt List)</t>
  </si>
  <si>
    <t>(Single with No Children / Living Alone)</t>
  </si>
  <si>
    <t>(Single with No Children / Living with Roommate)</t>
  </si>
  <si>
    <r>
      <t>Estimated Spending Plan - Current</t>
    </r>
    <r>
      <rPr>
        <b/>
        <vertAlign val="superscript"/>
        <sz val="16"/>
        <rFont val="Arial"/>
        <family val="2"/>
      </rPr>
      <t xml:space="preserve"> </t>
    </r>
    <r>
      <rPr>
        <b/>
        <vertAlign val="superscript"/>
        <sz val="16"/>
        <color rgb="FFFF0000"/>
        <rFont val="Arial"/>
        <family val="2"/>
      </rPr>
      <t>1</t>
    </r>
  </si>
  <si>
    <r>
      <t xml:space="preserve">Spending Plan Analysis </t>
    </r>
    <r>
      <rPr>
        <b/>
        <vertAlign val="superscript"/>
        <sz val="16"/>
        <color rgb="FFFF0000"/>
        <rFont val="Arial"/>
        <family val="2"/>
      </rPr>
      <t>1</t>
    </r>
  </si>
  <si>
    <r>
      <t xml:space="preserve">Current
Spending
Plan </t>
    </r>
    <r>
      <rPr>
        <b/>
        <vertAlign val="superscript"/>
        <sz val="12"/>
        <color rgb="FFFF0000"/>
        <rFont val="Arial"/>
        <family val="2"/>
      </rPr>
      <t>2</t>
    </r>
  </si>
  <si>
    <r>
      <t xml:space="preserve">Monthly
Guideline
Plan </t>
    </r>
    <r>
      <rPr>
        <b/>
        <vertAlign val="superscript"/>
        <sz val="12"/>
        <color rgb="FFFF0000"/>
        <rFont val="Arial"/>
        <family val="2"/>
      </rPr>
      <t>3</t>
    </r>
  </si>
  <si>
    <r>
      <rPr>
        <b/>
        <vertAlign val="superscript"/>
        <sz val="10"/>
        <color rgb="FFFF0000"/>
        <rFont val="Arial"/>
        <family val="2"/>
      </rPr>
      <t>2</t>
    </r>
    <r>
      <rPr>
        <b/>
        <sz val="10"/>
        <color rgb="FFFF0000"/>
        <rFont val="Arial"/>
        <family val="2"/>
      </rPr>
      <t xml:space="preserve"> </t>
    </r>
    <r>
      <rPr>
        <b/>
        <sz val="10"/>
        <rFont val="Arial"/>
        <family val="2"/>
      </rPr>
      <t>Amounts in the Current Spending Plan column are taken from the tab called "Est Spending Plan - Current."</t>
    </r>
  </si>
  <si>
    <t>Total Other (NOT on Debt List or extra payments on debts above)</t>
  </si>
  <si>
    <r>
      <t xml:space="preserve">Adjusted Percentage Spending Plan </t>
    </r>
    <r>
      <rPr>
        <b/>
        <vertAlign val="superscript"/>
        <sz val="16"/>
        <color rgb="FFFF0000"/>
        <rFont val="Arial"/>
        <family val="2"/>
      </rPr>
      <t>1</t>
    </r>
  </si>
  <si>
    <r>
      <t xml:space="preserve">     Net Spendable Income percentages below should add to 100% </t>
    </r>
    <r>
      <rPr>
        <b/>
        <vertAlign val="superscript"/>
        <sz val="10"/>
        <color rgb="FFFF0000"/>
        <rFont val="Arial"/>
        <family val="2"/>
      </rPr>
      <t>3</t>
    </r>
  </si>
  <si>
    <r>
      <t xml:space="preserve">Use appropriate 
% from "Percentage Guide" tab </t>
    </r>
    <r>
      <rPr>
        <b/>
        <vertAlign val="superscript"/>
        <sz val="10"/>
        <color rgb="FFFF0000"/>
        <rFont val="Arial"/>
        <family val="2"/>
      </rPr>
      <t>2</t>
    </r>
  </si>
  <si>
    <r>
      <t>14. School/Child Care</t>
    </r>
    <r>
      <rPr>
        <b/>
        <vertAlign val="superscript"/>
        <sz val="12"/>
        <color indexed="10"/>
        <rFont val="Arial"/>
        <family val="2"/>
      </rPr>
      <t>4</t>
    </r>
  </si>
  <si>
    <r>
      <rPr>
        <b/>
        <vertAlign val="superscript"/>
        <sz val="10"/>
        <color rgb="FFFF0000"/>
        <rFont val="Arial"/>
        <family val="2"/>
      </rPr>
      <t>4</t>
    </r>
    <r>
      <rPr>
        <b/>
        <vertAlign val="superscript"/>
        <sz val="10"/>
        <color theme="1"/>
        <rFont val="Arial"/>
        <family val="2"/>
      </rPr>
      <t xml:space="preserve"> </t>
    </r>
    <r>
      <rPr>
        <b/>
        <sz val="10"/>
        <color theme="1"/>
        <rFont val="Arial"/>
        <family val="2"/>
      </rPr>
      <t xml:space="preserve"> If you have school/child care expenses, these percentages must be deducted from other categories.</t>
    </r>
  </si>
  <si>
    <r>
      <rPr>
        <b/>
        <vertAlign val="superscript"/>
        <sz val="10"/>
        <color rgb="FFFF0000"/>
        <rFont val="Arial"/>
        <family val="2"/>
      </rPr>
      <t>2</t>
    </r>
    <r>
      <rPr>
        <b/>
        <vertAlign val="superscript"/>
        <sz val="10"/>
        <color theme="1"/>
        <rFont val="Arial"/>
        <family val="2"/>
      </rPr>
      <t xml:space="preserve"> </t>
    </r>
    <r>
      <rPr>
        <b/>
        <sz val="10"/>
        <color theme="1"/>
        <rFont val="Arial"/>
        <family val="2"/>
      </rPr>
      <t>Use the guideline tax rates from the Percentage Guide tab, or use the actual percentages from your most recent Federal 
and State tax returns.</t>
    </r>
  </si>
  <si>
    <t>The Snowball Strategy was first introduced in Week 3 of the Do Well study.  You can devlelop your Snowball Strategy using the form on Page 107 of the Life Group Manual, or you can utilize the electronic Debt Snowball Calculator found on Crown.org under "Find Help/Personal/Calculators."</t>
  </si>
  <si>
    <t>Annual NSI</t>
  </si>
  <si>
    <r>
      <rPr>
        <b/>
        <vertAlign val="superscript"/>
        <sz val="10"/>
        <color rgb="FFFF0000"/>
        <rFont val="Arial"/>
        <family val="2"/>
      </rPr>
      <t>3</t>
    </r>
    <r>
      <rPr>
        <b/>
        <vertAlign val="superscript"/>
        <sz val="10"/>
        <color theme="1"/>
        <rFont val="Arial"/>
        <family val="2"/>
      </rPr>
      <t xml:space="preserve"> </t>
    </r>
    <r>
      <rPr>
        <b/>
        <sz val="10"/>
        <color theme="1"/>
        <rFont val="Arial"/>
        <family val="2"/>
      </rPr>
      <t xml:space="preserve"> If you have school/child care expenses, these percentages must be deducted from other categories.</t>
    </r>
  </si>
  <si>
    <r>
      <t xml:space="preserve">Use appropriate % from "Percentage Guide" tab </t>
    </r>
    <r>
      <rPr>
        <b/>
        <vertAlign val="superscript"/>
        <sz val="10"/>
        <color rgb="FFFF0000"/>
        <rFont val="Arial"/>
        <family val="2"/>
      </rPr>
      <t>2</t>
    </r>
  </si>
  <si>
    <r>
      <t xml:space="preserve">Percentage Spending Plan </t>
    </r>
    <r>
      <rPr>
        <b/>
        <vertAlign val="superscript"/>
        <sz val="12"/>
        <color rgb="FFFF0000"/>
        <rFont val="Arial"/>
        <family val="2"/>
      </rPr>
      <t>1</t>
    </r>
  </si>
  <si>
    <r>
      <rPr>
        <b/>
        <vertAlign val="superscript"/>
        <sz val="10"/>
        <color rgb="FFFF0000"/>
        <rFont val="Arial"/>
        <family val="2"/>
      </rPr>
      <t>2</t>
    </r>
    <r>
      <rPr>
        <b/>
        <vertAlign val="superscript"/>
        <sz val="10"/>
        <color theme="1"/>
        <rFont val="Arial"/>
        <family val="2"/>
      </rPr>
      <t xml:space="preserve"> </t>
    </r>
    <r>
      <rPr>
        <b/>
        <sz val="10"/>
        <color theme="1"/>
        <rFont val="Arial"/>
        <family val="2"/>
      </rPr>
      <t>Use the guideline rates from the Percentage Guide tab, or use actual percentages from your most recent Federal and State tax returns.</t>
    </r>
  </si>
  <si>
    <r>
      <rPr>
        <b/>
        <vertAlign val="superscript"/>
        <sz val="10"/>
        <color rgb="FFFF0000"/>
        <rFont val="Arial"/>
        <family val="2"/>
      </rPr>
      <t>3</t>
    </r>
    <r>
      <rPr>
        <b/>
        <vertAlign val="superscript"/>
        <sz val="10"/>
        <color theme="1"/>
        <rFont val="Arial"/>
        <family val="2"/>
      </rPr>
      <t xml:space="preserve"> </t>
    </r>
    <r>
      <rPr>
        <b/>
        <sz val="10"/>
        <color theme="1"/>
        <rFont val="Arial"/>
        <family val="2"/>
      </rPr>
      <t xml:space="preserve"> Adjust the NSI percentages as appropriate to create a realistic, balanced budget. The total percentages for all NSI categories cannot exceed 100%.</t>
    </r>
  </si>
  <si>
    <t>Health/Dental</t>
  </si>
  <si>
    <t xml:space="preserve">              Total Taxes</t>
  </si>
  <si>
    <r>
      <t xml:space="preserve">1 </t>
    </r>
    <r>
      <rPr>
        <sz val="9"/>
        <rFont val="Arial"/>
        <family val="2"/>
      </rPr>
      <t>The most accurate way to determine your Federal, State and Other tax withholdings is to check your last Federal and State tax returns. The numbers on the chart above are only estimates using 2015 tax rates, $4,000 exemption/person, and standard deduction of $12,600 for married couples filing jointly. The tax code changes regularly. Please be sure to insert your actual tax into this category on the "Percentage Spending Plan" tab.</t>
    </r>
  </si>
  <si>
    <r>
      <t xml:space="preserve">2 </t>
    </r>
    <r>
      <rPr>
        <sz val="9"/>
        <rFont val="Arial"/>
        <family val="2"/>
      </rPr>
      <t xml:space="preserve">If you are an employee, this is the correct amount withheld from your paychecks. If you are self-employed, the amounts double to 12.4% for Social Security and 2.90% for Medicare. </t>
    </r>
  </si>
  <si>
    <r>
      <t xml:space="preserve">2a. Taxes: Federal </t>
    </r>
    <r>
      <rPr>
        <b/>
        <sz val="8"/>
        <color rgb="FFFF0000"/>
        <rFont val="Arial"/>
        <family val="2"/>
      </rPr>
      <t>1</t>
    </r>
  </si>
  <si>
    <r>
      <t xml:space="preserve">2b. Taxes: Social Security </t>
    </r>
    <r>
      <rPr>
        <b/>
        <sz val="8"/>
        <color rgb="FFFF0000"/>
        <rFont val="Arial"/>
        <family val="2"/>
      </rPr>
      <t>2</t>
    </r>
  </si>
  <si>
    <r>
      <t xml:space="preserve">2c. Taxes: Medicare </t>
    </r>
    <r>
      <rPr>
        <b/>
        <sz val="8"/>
        <color rgb="FFFF0000"/>
        <rFont val="Arial"/>
        <family val="2"/>
      </rPr>
      <t>2</t>
    </r>
  </si>
  <si>
    <r>
      <t xml:space="preserve">2d. Taxes: State </t>
    </r>
    <r>
      <rPr>
        <b/>
        <sz val="8"/>
        <color rgb="FFFF0000"/>
        <rFont val="Arial"/>
        <family val="2"/>
      </rPr>
      <t>1</t>
    </r>
  </si>
  <si>
    <r>
      <t xml:space="preserve">2e. Taxes: Other </t>
    </r>
    <r>
      <rPr>
        <b/>
        <sz val="8"/>
        <color rgb="FFFF0000"/>
        <rFont val="Arial"/>
        <family val="2"/>
      </rPr>
      <t>1</t>
    </r>
  </si>
  <si>
    <r>
      <t xml:space="preserve">2 </t>
    </r>
    <r>
      <rPr>
        <sz val="9"/>
        <rFont val="Arial"/>
        <family val="2"/>
      </rPr>
      <t>If you are an employee, this is the correct amount withheld from your paychecks. If you are self-employed, the amounts double to 12.4% for Social Security and 2.90% for Medicare.</t>
    </r>
  </si>
  <si>
    <r>
      <t xml:space="preserve">1 </t>
    </r>
    <r>
      <rPr>
        <sz val="9"/>
        <rFont val="Arial"/>
        <family val="2"/>
      </rPr>
      <t>The most accurate way to determine your Federal, State and Other tax withholdings is to check your last Federal and State tax returns. The numbers on the chart above are only estimates using 2015 tax rates, $4,000 exemption/person, and standard deduction of $6,300 for singles. The tax code changes regularly. Please be sure to insert your actual tax into this category on the "Percentage Spending Plan" tab.</t>
    </r>
    <r>
      <rPr>
        <b/>
        <sz val="9"/>
        <rFont val="Arial"/>
        <family val="2"/>
      </rPr>
      <t xml:space="preserve"> </t>
    </r>
  </si>
  <si>
    <r>
      <rPr>
        <b/>
        <vertAlign val="superscript"/>
        <sz val="10"/>
        <color rgb="FFFF0000"/>
        <rFont val="Arial"/>
        <family val="2"/>
      </rPr>
      <t>3</t>
    </r>
    <r>
      <rPr>
        <b/>
        <sz val="10"/>
        <rFont val="Arial"/>
        <family val="2"/>
      </rPr>
      <t xml:space="preserve"> When you comp</t>
    </r>
    <r>
      <rPr>
        <b/>
        <sz val="10"/>
        <color theme="1"/>
        <rFont val="Arial"/>
        <family val="2"/>
      </rPr>
      <t xml:space="preserve">lete the Percentage Spending Plan tab, it will automatically fill in the amounts for the Monthly Guideline Plan column. </t>
    </r>
  </si>
  <si>
    <t>The worksheets have been provided to you with "protected" data fields. If you need to make adjustments to any formulas</t>
  </si>
  <si>
    <r>
      <rPr>
        <sz val="10"/>
        <color rgb="FFFF0000"/>
        <rFont val="Arial"/>
        <family val="2"/>
      </rPr>
      <t>1</t>
    </r>
    <r>
      <rPr>
        <b/>
        <sz val="10"/>
        <rFont val="Arial"/>
        <family val="2"/>
      </rPr>
      <t xml:space="preserve"> This form corresponds to Page 86 in the Do Well Life Group Manual. </t>
    </r>
  </si>
  <si>
    <r>
      <rPr>
        <b/>
        <vertAlign val="superscript"/>
        <sz val="10"/>
        <color rgb="FFFF0000"/>
        <rFont val="Arial"/>
        <family val="2"/>
      </rPr>
      <t>1</t>
    </r>
    <r>
      <rPr>
        <b/>
        <sz val="10"/>
        <rFont val="Arial"/>
        <family val="2"/>
      </rPr>
      <t xml:space="preserve"> This form corresponds to Page 87 in the Do Well Life Group Manual. </t>
    </r>
  </si>
  <si>
    <r>
      <rPr>
        <b/>
        <vertAlign val="superscript"/>
        <sz val="10"/>
        <color rgb="FFFF0000"/>
        <rFont val="Arial"/>
        <family val="2"/>
      </rPr>
      <t>1</t>
    </r>
    <r>
      <rPr>
        <b/>
        <sz val="10"/>
        <rFont val="Arial"/>
        <family val="2"/>
      </rPr>
      <t xml:space="preserve"> This form corresponds to Page 117 in the Do Well Life Group Manual. </t>
    </r>
  </si>
  <si>
    <r>
      <t xml:space="preserve">Estimated Spending Plan - Balanced </t>
    </r>
    <r>
      <rPr>
        <b/>
        <vertAlign val="superscript"/>
        <sz val="16"/>
        <color rgb="FFFF0000"/>
        <rFont val="Arial"/>
        <family val="2"/>
      </rPr>
      <t>1</t>
    </r>
  </si>
  <si>
    <t xml:space="preserve">or tax rates, please save your file, then "unprotect" the appropriate sheet(s) by using the password "2015" (without quotes). </t>
  </si>
  <si>
    <r>
      <rPr>
        <b/>
        <vertAlign val="superscript"/>
        <sz val="12"/>
        <color rgb="FFFF0000"/>
        <rFont val="Arial"/>
        <family val="2"/>
      </rPr>
      <t>1</t>
    </r>
    <r>
      <rPr>
        <b/>
        <sz val="12"/>
        <color rgb="FFFF0000"/>
        <rFont val="Arial"/>
        <family val="2"/>
      </rPr>
      <t xml:space="preserve"> </t>
    </r>
    <r>
      <rPr>
        <b/>
        <sz val="12"/>
        <rFont val="Arial"/>
        <family val="2"/>
      </rPr>
      <t>This form corresponds to Page 83 in  the Do Well Life Group Manual.</t>
    </r>
  </si>
  <si>
    <r>
      <rPr>
        <b/>
        <vertAlign val="superscript"/>
        <sz val="12"/>
        <color rgb="FFFF0000"/>
        <rFont val="Arial"/>
        <family val="2"/>
      </rPr>
      <t>1</t>
    </r>
    <r>
      <rPr>
        <b/>
        <sz val="12"/>
        <color rgb="FFFF0000"/>
        <rFont val="Arial"/>
        <family val="2"/>
      </rPr>
      <t xml:space="preserve"> </t>
    </r>
    <r>
      <rPr>
        <b/>
        <sz val="12"/>
        <rFont val="Arial"/>
        <family val="2"/>
      </rPr>
      <t xml:space="preserve">This form corresponds to Page 119 of the Do Well Life Group Manual.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</si>
</sst>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m/d/yyyy;@"/>
    <numFmt numFmtId="168" formatCode="&quot;$&quot;#,##0"/>
    <numFmt numFmtId="169" formatCode="m/d;@"/>
    <numFmt numFmtId="170" formatCode="_(* #,##0_);_(* \(#,##0\);_(* &quot;-&quot;?_);_(@_)"/>
  </numFmts>
  <fonts count="39" x14ac:knownFonts="1">
    <font>
      <sz val="10"/>
      <name val="Arial"/>
    </font>
    <font>
      <sz val="10"/>
      <name val="Arial"/>
      <family val="2"/>
    </font>
    <font>
      <sz val="8"/>
      <name val="Arial"/>
      <family val="2"/>
    </font>
    <font>
      <b/>
      <sz val="10"/>
      <name val="Arial"/>
      <family val="2"/>
    </font>
    <font>
      <sz val="10"/>
      <name val="Arial"/>
      <family val="2"/>
    </font>
    <font>
      <b/>
      <sz val="12"/>
      <name val="Arial"/>
      <family val="2"/>
    </font>
    <font>
      <sz val="12"/>
      <name val="Arial"/>
      <family val="2"/>
    </font>
    <font>
      <b/>
      <sz val="14"/>
      <name val="Arial"/>
      <family val="2"/>
    </font>
    <font>
      <sz val="18"/>
      <name val="Arial"/>
      <family val="2"/>
    </font>
    <font>
      <b/>
      <sz val="16"/>
      <color indexed="12"/>
      <name val="Arial"/>
      <family val="2"/>
    </font>
    <font>
      <b/>
      <sz val="16"/>
      <name val="Arial"/>
      <family val="2"/>
    </font>
    <font>
      <b/>
      <sz val="12"/>
      <color indexed="10"/>
      <name val="Arial"/>
      <family val="2"/>
    </font>
    <font>
      <b/>
      <sz val="8"/>
      <name val="Arial"/>
      <family val="2"/>
    </font>
    <font>
      <sz val="14"/>
      <name val="Arial"/>
      <family val="2"/>
    </font>
    <font>
      <b/>
      <sz val="9"/>
      <name val="Arial"/>
      <family val="2"/>
    </font>
    <font>
      <sz val="9"/>
      <name val="Arial"/>
      <family val="2"/>
    </font>
    <font>
      <b/>
      <sz val="14"/>
      <color indexed="10"/>
      <name val="Arial"/>
      <family val="2"/>
    </font>
    <font>
      <b/>
      <i/>
      <sz val="16"/>
      <name val="Arial"/>
      <family val="2"/>
    </font>
    <font>
      <b/>
      <i/>
      <sz val="12"/>
      <name val="Arial"/>
      <family val="2"/>
    </font>
    <font>
      <b/>
      <i/>
      <sz val="10"/>
      <name val="Arial"/>
      <family val="2"/>
    </font>
    <font>
      <b/>
      <sz val="10"/>
      <color indexed="10"/>
      <name val="Arial"/>
      <family val="2"/>
    </font>
    <font>
      <sz val="8"/>
      <color indexed="10"/>
      <name val="Arial"/>
      <family val="2"/>
    </font>
    <font>
      <b/>
      <i/>
      <sz val="14"/>
      <name val="Arial"/>
      <family val="2"/>
    </font>
    <font>
      <i/>
      <sz val="10"/>
      <name val="Arial"/>
      <family val="2"/>
    </font>
    <font>
      <b/>
      <sz val="10"/>
      <color rgb="FFFF0000"/>
      <name val="Arial"/>
      <family val="2"/>
    </font>
    <font>
      <b/>
      <sz val="9"/>
      <color rgb="FFFF0000"/>
      <name val="Arial"/>
      <family val="2"/>
    </font>
    <font>
      <b/>
      <sz val="8"/>
      <color rgb="FFFF0000"/>
      <name val="Arial"/>
      <family val="2"/>
    </font>
    <font>
      <b/>
      <vertAlign val="superscript"/>
      <sz val="12"/>
      <color indexed="10"/>
      <name val="Arial"/>
      <family val="2"/>
    </font>
    <font>
      <b/>
      <vertAlign val="superscript"/>
      <sz val="10"/>
      <color rgb="FFFF0000"/>
      <name val="Arial"/>
      <family val="2"/>
    </font>
    <font>
      <b/>
      <i/>
      <vertAlign val="superscript"/>
      <sz val="16"/>
      <color rgb="FFFF0000"/>
      <name val="Arial"/>
      <family val="2"/>
    </font>
    <font>
      <sz val="10"/>
      <color rgb="FFFF0000"/>
      <name val="Arial"/>
      <family val="2"/>
    </font>
    <font>
      <b/>
      <sz val="12"/>
      <color rgb="FFFF0000"/>
      <name val="Arial"/>
      <family val="2"/>
    </font>
    <font>
      <u val="singleAccounting"/>
      <sz val="10"/>
      <name val="Arial"/>
      <family val="2"/>
    </font>
    <font>
      <b/>
      <vertAlign val="superscript"/>
      <sz val="16"/>
      <name val="Arial"/>
      <family val="2"/>
    </font>
    <font>
      <b/>
      <vertAlign val="superscript"/>
      <sz val="16"/>
      <color rgb="FFFF0000"/>
      <name val="Arial"/>
      <family val="2"/>
    </font>
    <font>
      <b/>
      <vertAlign val="superscript"/>
      <sz val="12"/>
      <color rgb="FFFF0000"/>
      <name val="Arial"/>
      <family val="2"/>
    </font>
    <font>
      <b/>
      <sz val="10"/>
      <color theme="1"/>
      <name val="Arial"/>
      <family val="2"/>
    </font>
    <font>
      <b/>
      <vertAlign val="superscript"/>
      <sz val="10"/>
      <color theme="1"/>
      <name val="Arial"/>
      <family val="2"/>
    </font>
    <font>
      <u/>
      <sz val="10"/>
      <color theme="10"/>
      <name val="Arial"/>
    </font>
  </fonts>
  <fills count="2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65"/>
        <bgColor indexed="64"/>
      </patternFill>
    </fill>
    <fill>
      <patternFill patternType="solid">
        <fgColor indexed="9"/>
        <bgColor indexed="31"/>
      </patternFill>
    </fill>
    <fill>
      <patternFill patternType="solid">
        <fgColor indexed="22"/>
        <bgColor indexed="31"/>
      </patternFill>
    </fill>
    <fill>
      <patternFill patternType="solid">
        <fgColor rgb="FF92D050"/>
        <bgColor indexed="64"/>
      </patternFill>
    </fill>
    <fill>
      <patternFill patternType="solid">
        <fgColor theme="6" tint="0.59999389629810485"/>
        <bgColor indexed="64"/>
      </patternFill>
    </fill>
    <fill>
      <patternFill patternType="solid">
        <fgColor rgb="FFFFFF9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79998168889431442"/>
        <bgColor indexed="31"/>
      </patternFill>
    </fill>
    <fill>
      <patternFill patternType="solid">
        <fgColor theme="4" tint="0.79998168889431442"/>
        <bgColor indexed="64"/>
      </patternFill>
    </fill>
    <fill>
      <patternFill patternType="solid">
        <fgColor theme="8" tint="0.79998168889431442"/>
        <bgColor indexed="31"/>
      </patternFill>
    </fill>
    <fill>
      <patternFill patternType="solid">
        <fgColor theme="0" tint="-4.9989318521683403E-2"/>
        <bgColor indexed="64"/>
      </patternFill>
    </fill>
    <fill>
      <patternFill patternType="solid">
        <fgColor theme="6" tint="0.59999389629810485"/>
        <bgColor indexed="31"/>
      </patternFill>
    </fill>
    <fill>
      <patternFill patternType="solid">
        <fgColor theme="9" tint="0.39997558519241921"/>
        <bgColor indexed="64"/>
      </patternFill>
    </fill>
    <fill>
      <patternFill patternType="solid">
        <fgColor theme="3" tint="0.79998168889431442"/>
        <bgColor indexed="64"/>
      </patternFill>
    </fill>
    <fill>
      <patternFill patternType="solid">
        <fgColor rgb="FFFFC000"/>
        <bgColor indexed="64"/>
      </patternFill>
    </fill>
  </fills>
  <borders count="43">
    <border>
      <left/>
      <right/>
      <top/>
      <bottom/>
      <diagonal/>
    </border>
    <border>
      <left/>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auto="1"/>
      </left>
      <right style="thick">
        <color auto="1"/>
      </right>
      <top style="thin">
        <color auto="1"/>
      </top>
      <bottom/>
      <diagonal/>
    </border>
    <border>
      <left style="thin">
        <color auto="1"/>
      </left>
      <right style="thick">
        <color auto="1"/>
      </right>
      <top/>
      <bottom/>
      <diagonal/>
    </border>
    <border>
      <left style="thin">
        <color auto="1"/>
      </left>
      <right style="thick">
        <color auto="1"/>
      </right>
      <top/>
      <bottom style="thin">
        <color auto="1"/>
      </bottom>
      <diagonal/>
    </border>
    <border>
      <left style="thin">
        <color auto="1"/>
      </left>
      <right style="thick">
        <color auto="1"/>
      </right>
      <top style="thin">
        <color auto="1"/>
      </top>
      <bottom style="thin">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bottom style="thick">
        <color auto="1"/>
      </bottom>
      <diagonal/>
    </border>
    <border>
      <left style="medium">
        <color auto="1"/>
      </left>
      <right/>
      <top style="medium">
        <color auto="1"/>
      </top>
      <bottom style="medium">
        <color auto="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8" fillId="0" borderId="0" applyNumberFormat="0" applyFill="0" applyBorder="0" applyAlignment="0" applyProtection="0"/>
  </cellStyleXfs>
  <cellXfs count="733">
    <xf numFmtId="0" fontId="0" fillId="0" borderId="0" xfId="0"/>
    <xf numFmtId="44" fontId="1" fillId="0" borderId="0" xfId="2" applyFont="1"/>
    <xf numFmtId="0" fontId="0" fillId="0" borderId="0" xfId="0" applyAlignment="1">
      <alignment horizontal="center"/>
    </xf>
    <xf numFmtId="0" fontId="4" fillId="0" borderId="0" xfId="0" applyFont="1"/>
    <xf numFmtId="44" fontId="1" fillId="0" borderId="0" xfId="2"/>
    <xf numFmtId="0" fontId="4" fillId="0" borderId="0" xfId="0" applyFont="1" applyAlignment="1">
      <alignment horizontal="center"/>
    </xf>
    <xf numFmtId="0" fontId="6" fillId="0" borderId="0" xfId="0" applyFont="1" applyAlignment="1">
      <alignment horizontal="center"/>
    </xf>
    <xf numFmtId="0" fontId="6" fillId="0" borderId="0" xfId="0" applyFont="1" applyBorder="1" applyAlignment="1">
      <alignment horizontal="center"/>
    </xf>
    <xf numFmtId="44" fontId="6" fillId="0" borderId="0" xfId="2" applyFont="1"/>
    <xf numFmtId="44" fontId="6" fillId="0" borderId="1" xfId="2" applyFont="1" applyBorder="1"/>
    <xf numFmtId="0" fontId="6" fillId="0" borderId="0" xfId="0" applyFont="1" applyAlignment="1">
      <alignment horizontal="left"/>
    </xf>
    <xf numFmtId="0" fontId="6" fillId="0" borderId="0" xfId="0" applyFont="1" applyProtection="1">
      <protection hidden="1"/>
    </xf>
    <xf numFmtId="0" fontId="6" fillId="0" borderId="0" xfId="0" applyFont="1" applyBorder="1" applyAlignment="1" applyProtection="1">
      <alignment horizontal="right"/>
      <protection hidden="1"/>
    </xf>
    <xf numFmtId="0" fontId="6" fillId="0" borderId="0" xfId="0" applyFont="1" applyAlignment="1" applyProtection="1">
      <alignment horizontal="center"/>
      <protection hidden="1"/>
    </xf>
    <xf numFmtId="0" fontId="6" fillId="0" borderId="0" xfId="0" applyFont="1" applyBorder="1" applyAlignment="1" applyProtection="1">
      <alignment horizontal="center"/>
      <protection hidden="1"/>
    </xf>
    <xf numFmtId="44" fontId="6" fillId="2" borderId="0" xfId="2" applyFont="1" applyFill="1" applyProtection="1">
      <protection hidden="1"/>
    </xf>
    <xf numFmtId="44" fontId="6" fillId="0" borderId="0" xfId="2" applyFont="1" applyProtection="1">
      <protection hidden="1"/>
    </xf>
    <xf numFmtId="44" fontId="6" fillId="0" borderId="1" xfId="2" applyFont="1" applyBorder="1" applyProtection="1">
      <protection hidden="1"/>
    </xf>
    <xf numFmtId="0" fontId="6" fillId="0" borderId="0" xfId="0" applyFont="1" applyAlignment="1" applyProtection="1">
      <alignment horizontal="left"/>
      <protection hidden="1"/>
    </xf>
    <xf numFmtId="44" fontId="6" fillId="3" borderId="0" xfId="2" applyNumberFormat="1" applyFont="1" applyFill="1" applyProtection="1">
      <protection locked="0"/>
    </xf>
    <xf numFmtId="44" fontId="6" fillId="3" borderId="0" xfId="2" applyFont="1" applyFill="1" applyProtection="1">
      <protection locked="0"/>
    </xf>
    <xf numFmtId="44" fontId="6" fillId="2" borderId="0" xfId="2" applyFont="1" applyFill="1" applyAlignment="1">
      <alignment horizontal="center"/>
    </xf>
    <xf numFmtId="0" fontId="7" fillId="0" borderId="0" xfId="0" applyFont="1" applyAlignment="1">
      <alignment horizontal="center"/>
    </xf>
    <xf numFmtId="0" fontId="7" fillId="0" borderId="0" xfId="0" quotePrefix="1" applyFont="1" applyAlignment="1">
      <alignment horizontal="center"/>
    </xf>
    <xf numFmtId="0" fontId="4" fillId="0" borderId="0" xfId="0" applyFont="1" applyBorder="1" applyAlignment="1">
      <alignment horizontal="center"/>
    </xf>
    <xf numFmtId="44" fontId="4" fillId="0" borderId="0" xfId="2" applyFont="1" applyAlignment="1">
      <alignment horizontal="center" vertical="top" wrapText="1"/>
    </xf>
    <xf numFmtId="44" fontId="4" fillId="0" borderId="0" xfId="2" applyFont="1"/>
    <xf numFmtId="44" fontId="4" fillId="0" borderId="0" xfId="2" applyFont="1" applyBorder="1"/>
    <xf numFmtId="44" fontId="4" fillId="2" borderId="0" xfId="2" applyFont="1" applyFill="1"/>
    <xf numFmtId="44" fontId="4" fillId="4" borderId="2" xfId="2" applyFont="1" applyFill="1" applyBorder="1" applyAlignment="1">
      <alignment horizontal="center" wrapText="1"/>
    </xf>
    <xf numFmtId="44" fontId="4" fillId="4" borderId="3" xfId="2" applyFont="1" applyFill="1" applyBorder="1"/>
    <xf numFmtId="44" fontId="4" fillId="4" borderId="4" xfId="2" applyFont="1" applyFill="1" applyBorder="1"/>
    <xf numFmtId="44" fontId="4" fillId="0" borderId="0" xfId="0" applyNumberFormat="1" applyFont="1"/>
    <xf numFmtId="0" fontId="4" fillId="5" borderId="0" xfId="0" applyFont="1" applyFill="1"/>
    <xf numFmtId="0" fontId="4" fillId="0" borderId="5" xfId="0" applyFont="1" applyBorder="1"/>
    <xf numFmtId="0" fontId="4" fillId="0" borderId="6" xfId="0" applyFont="1" applyBorder="1"/>
    <xf numFmtId="44" fontId="4" fillId="0" borderId="7" xfId="0" applyNumberFormat="1" applyFont="1" applyBorder="1"/>
    <xf numFmtId="0" fontId="4" fillId="0" borderId="8" xfId="0" applyFont="1" applyBorder="1"/>
    <xf numFmtId="0" fontId="4" fillId="0" borderId="0" xfId="0" applyFont="1" applyBorder="1"/>
    <xf numFmtId="44" fontId="4" fillId="0" borderId="9" xfId="0" applyNumberFormat="1" applyFont="1" applyBorder="1"/>
    <xf numFmtId="0" fontId="4" fillId="0" borderId="10" xfId="0" applyFont="1" applyBorder="1"/>
    <xf numFmtId="44" fontId="4" fillId="0" borderId="11" xfId="0" applyNumberFormat="1" applyFont="1" applyBorder="1"/>
    <xf numFmtId="44" fontId="4" fillId="0" borderId="0" xfId="2" applyFont="1" applyAlignment="1">
      <alignment horizontal="center"/>
    </xf>
    <xf numFmtId="44" fontId="4" fillId="2" borderId="0" xfId="2" applyFont="1" applyFill="1" applyAlignment="1">
      <alignment horizontal="center"/>
    </xf>
    <xf numFmtId="44" fontId="4" fillId="4" borderId="3" xfId="2" applyFont="1" applyFill="1" applyBorder="1" applyAlignment="1">
      <alignment horizontal="center"/>
    </xf>
    <xf numFmtId="44" fontId="4" fillId="0" borderId="0" xfId="0" applyNumberFormat="1" applyFont="1" applyAlignment="1">
      <alignment horizontal="center"/>
    </xf>
    <xf numFmtId="44" fontId="4" fillId="0" borderId="0" xfId="0" applyNumberFormat="1" applyFont="1" applyBorder="1" applyAlignment="1">
      <alignment horizontal="center"/>
    </xf>
    <xf numFmtId="0" fontId="4" fillId="5" borderId="0" xfId="0" applyFont="1" applyFill="1" applyAlignment="1">
      <alignment horizontal="center"/>
    </xf>
    <xf numFmtId="0" fontId="4" fillId="0" borderId="6" xfId="0" applyFont="1" applyBorder="1" applyAlignment="1">
      <alignment horizontal="center"/>
    </xf>
    <xf numFmtId="44" fontId="4" fillId="0" borderId="7" xfId="0" applyNumberFormat="1" applyFont="1" applyBorder="1" applyAlignment="1">
      <alignment horizontal="center"/>
    </xf>
    <xf numFmtId="0" fontId="4" fillId="6" borderId="5" xfId="0" applyFont="1" applyFill="1" applyBorder="1" applyAlignment="1">
      <alignment horizontal="center"/>
    </xf>
    <xf numFmtId="44" fontId="4" fillId="0" borderId="11" xfId="0" applyNumberFormat="1" applyFont="1" applyBorder="1" applyAlignment="1">
      <alignment horizontal="center"/>
    </xf>
    <xf numFmtId="0" fontId="4" fillId="0" borderId="10" xfId="0" applyFont="1" applyBorder="1" applyAlignment="1">
      <alignment horizontal="center"/>
    </xf>
    <xf numFmtId="0" fontId="4" fillId="6" borderId="8" xfId="0" applyFont="1" applyFill="1" applyBorder="1" applyAlignment="1">
      <alignment horizontal="left"/>
    </xf>
    <xf numFmtId="0" fontId="4" fillId="6" borderId="12" xfId="0" applyFont="1" applyFill="1" applyBorder="1" applyAlignment="1">
      <alignment horizontal="left"/>
    </xf>
    <xf numFmtId="44" fontId="4" fillId="0" borderId="4" xfId="2" applyFont="1" applyBorder="1"/>
    <xf numFmtId="44" fontId="4" fillId="3" borderId="0" xfId="2" applyFont="1" applyFill="1" applyProtection="1">
      <protection locked="0"/>
    </xf>
    <xf numFmtId="0" fontId="4" fillId="3" borderId="0" xfId="0" applyFont="1" applyFill="1" applyProtection="1">
      <protection locked="0"/>
    </xf>
    <xf numFmtId="44" fontId="4" fillId="3" borderId="10" xfId="2" applyFont="1" applyFill="1" applyBorder="1" applyProtection="1">
      <protection locked="0"/>
    </xf>
    <xf numFmtId="0" fontId="3" fillId="0" borderId="0" xfId="0" applyFont="1" applyAlignment="1">
      <alignment horizontal="center"/>
    </xf>
    <xf numFmtId="0" fontId="5" fillId="0" borderId="0" xfId="0" applyFont="1" applyAlignment="1" applyProtection="1">
      <alignment horizontal="right"/>
      <protection hidden="1"/>
    </xf>
    <xf numFmtId="0" fontId="5" fillId="3" borderId="4" xfId="0" applyFont="1" applyFill="1" applyBorder="1" applyAlignment="1" applyProtection="1">
      <alignment horizontal="center"/>
      <protection locked="0"/>
    </xf>
    <xf numFmtId="0" fontId="5" fillId="0" borderId="0" xfId="0" applyFont="1" applyFill="1" applyAlignment="1"/>
    <xf numFmtId="0" fontId="5" fillId="0" borderId="4" xfId="0" applyFont="1" applyFill="1" applyBorder="1" applyAlignment="1">
      <alignment horizontal="center"/>
    </xf>
    <xf numFmtId="0" fontId="7" fillId="0" borderId="0" xfId="0" applyFont="1" applyFill="1" applyAlignment="1" applyProtection="1">
      <alignment horizontal="center"/>
    </xf>
    <xf numFmtId="44" fontId="4" fillId="3" borderId="0" xfId="2" applyFont="1" applyFill="1" applyAlignment="1" applyProtection="1">
      <alignment horizontal="center"/>
      <protection locked="0"/>
    </xf>
    <xf numFmtId="44" fontId="4" fillId="3" borderId="10" xfId="2" applyFont="1" applyFill="1" applyBorder="1" applyAlignment="1" applyProtection="1">
      <alignment horizontal="center"/>
      <protection locked="0"/>
    </xf>
    <xf numFmtId="44" fontId="6" fillId="0" borderId="0" xfId="2" applyFont="1" applyBorder="1" applyProtection="1">
      <protection hidden="1"/>
    </xf>
    <xf numFmtId="0" fontId="10" fillId="4" borderId="0" xfId="0" applyFont="1" applyFill="1" applyBorder="1"/>
    <xf numFmtId="0" fontId="10" fillId="0" borderId="0" xfId="0" applyFont="1" applyBorder="1"/>
    <xf numFmtId="49" fontId="5" fillId="4" borderId="0" xfId="0" applyNumberFormat="1" applyFont="1" applyFill="1" applyBorder="1" applyAlignment="1">
      <alignment horizontal="left"/>
    </xf>
    <xf numFmtId="164" fontId="5" fillId="4" borderId="0" xfId="1" applyNumberFormat="1" applyFont="1" applyFill="1" applyBorder="1" applyAlignment="1">
      <alignment horizontal="center"/>
    </xf>
    <xf numFmtId="0" fontId="5" fillId="4" borderId="0" xfId="0" applyFont="1" applyFill="1" applyBorder="1"/>
    <xf numFmtId="0" fontId="5" fillId="0" borderId="10" xfId="0" applyFont="1" applyBorder="1"/>
    <xf numFmtId="0" fontId="12" fillId="4" borderId="0" xfId="0" applyFont="1" applyFill="1" applyBorder="1"/>
    <xf numFmtId="0" fontId="12" fillId="2" borderId="0" xfId="0" applyFont="1" applyFill="1" applyBorder="1"/>
    <xf numFmtId="0" fontId="5" fillId="4" borderId="9" xfId="0" applyFont="1" applyFill="1" applyBorder="1"/>
    <xf numFmtId="0" fontId="5" fillId="0" borderId="0" xfId="0" applyFont="1" applyBorder="1"/>
    <xf numFmtId="0" fontId="6" fillId="4" borderId="0" xfId="0" applyFont="1" applyFill="1" applyBorder="1"/>
    <xf numFmtId="44" fontId="5" fillId="4" borderId="0" xfId="2" applyFont="1" applyFill="1" applyBorder="1"/>
    <xf numFmtId="44" fontId="5" fillId="0" borderId="3" xfId="2" applyFont="1" applyBorder="1"/>
    <xf numFmtId="0" fontId="6" fillId="0" borderId="0" xfId="0" applyFont="1" applyFill="1" applyBorder="1"/>
    <xf numFmtId="0" fontId="5" fillId="0" borderId="10" xfId="0" applyFont="1" applyFill="1" applyBorder="1"/>
    <xf numFmtId="44" fontId="6" fillId="4" borderId="0" xfId="2" applyFont="1" applyFill="1" applyBorder="1"/>
    <xf numFmtId="44" fontId="6" fillId="0" borderId="0" xfId="2" applyFont="1" applyFill="1" applyBorder="1"/>
    <xf numFmtId="0" fontId="5" fillId="0" borderId="3" xfId="0" applyFont="1" applyFill="1" applyBorder="1"/>
    <xf numFmtId="44" fontId="1" fillId="4" borderId="0" xfId="2" applyFont="1" applyFill="1" applyBorder="1"/>
    <xf numFmtId="44" fontId="1" fillId="0" borderId="0" xfId="2" applyFont="1" applyFill="1" applyBorder="1"/>
    <xf numFmtId="49" fontId="5" fillId="4" borderId="0" xfId="2" applyNumberFormat="1" applyFont="1" applyFill="1" applyBorder="1" applyAlignment="1">
      <alignment vertical="top" wrapText="1"/>
    </xf>
    <xf numFmtId="9" fontId="6" fillId="4" borderId="0" xfId="1" applyNumberFormat="1" applyFont="1" applyFill="1" applyBorder="1" applyAlignment="1">
      <alignment horizontal="center"/>
    </xf>
    <xf numFmtId="49" fontId="5" fillId="4" borderId="0" xfId="0" applyNumberFormat="1" applyFont="1" applyFill="1" applyBorder="1" applyAlignment="1"/>
    <xf numFmtId="0" fontId="0" fillId="0" borderId="0" xfId="0" applyBorder="1"/>
    <xf numFmtId="9" fontId="6" fillId="4" borderId="0" xfId="1" quotePrefix="1" applyNumberFormat="1" applyFont="1" applyFill="1" applyBorder="1" applyAlignment="1">
      <alignment horizontal="center"/>
    </xf>
    <xf numFmtId="49" fontId="12" fillId="4" borderId="0" xfId="0" applyNumberFormat="1" applyFont="1" applyFill="1" applyBorder="1" applyAlignment="1">
      <alignment horizontal="left"/>
    </xf>
    <xf numFmtId="49" fontId="7" fillId="4" borderId="0" xfId="0" applyNumberFormat="1" applyFont="1" applyFill="1" applyBorder="1" applyAlignment="1">
      <alignment horizontal="left"/>
    </xf>
    <xf numFmtId="9" fontId="13" fillId="4" borderId="0" xfId="1" applyNumberFormat="1" applyFont="1" applyFill="1" applyBorder="1" applyAlignment="1">
      <alignment horizontal="center"/>
    </xf>
    <xf numFmtId="0" fontId="13" fillId="4" borderId="0" xfId="0" applyFont="1" applyFill="1" applyBorder="1"/>
    <xf numFmtId="49" fontId="14" fillId="4" borderId="0" xfId="0" applyNumberFormat="1" applyFont="1" applyFill="1" applyBorder="1" applyAlignment="1">
      <alignment horizontal="left"/>
    </xf>
    <xf numFmtId="164" fontId="15" fillId="4" borderId="0" xfId="1" applyNumberFormat="1" applyFont="1" applyFill="1" applyBorder="1" applyAlignment="1">
      <alignment horizontal="center"/>
    </xf>
    <xf numFmtId="164" fontId="6" fillId="4" borderId="0" xfId="1" applyNumberFormat="1" applyFont="1" applyFill="1" applyBorder="1" applyAlignment="1">
      <alignment horizontal="center"/>
    </xf>
    <xf numFmtId="49" fontId="5" fillId="4" borderId="0" xfId="2" applyNumberFormat="1" applyFont="1" applyFill="1" applyBorder="1" applyAlignment="1">
      <alignment horizontal="left" wrapText="1"/>
    </xf>
    <xf numFmtId="164" fontId="5" fillId="7" borderId="0" xfId="1" applyNumberFormat="1" applyFont="1" applyFill="1" applyBorder="1" applyAlignment="1">
      <alignment horizontal="center"/>
    </xf>
    <xf numFmtId="44" fontId="3" fillId="4" borderId="0" xfId="2" applyFont="1" applyFill="1" applyBorder="1"/>
    <xf numFmtId="49" fontId="5" fillId="4" borderId="0" xfId="2" applyNumberFormat="1" applyFont="1" applyFill="1" applyBorder="1" applyAlignment="1">
      <alignment horizontal="left" vertical="top" wrapText="1"/>
    </xf>
    <xf numFmtId="49" fontId="16" fillId="4" borderId="0" xfId="0" applyNumberFormat="1" applyFont="1" applyFill="1" applyBorder="1" applyAlignment="1">
      <alignment horizontal="left"/>
    </xf>
    <xf numFmtId="0" fontId="7" fillId="4" borderId="0" xfId="0" applyFont="1" applyFill="1" applyBorder="1"/>
    <xf numFmtId="49" fontId="0" fillId="4" borderId="0" xfId="0" applyNumberFormat="1" applyFill="1" applyBorder="1" applyAlignment="1">
      <alignment horizontal="left"/>
    </xf>
    <xf numFmtId="49" fontId="7" fillId="4" borderId="10" xfId="0" applyNumberFormat="1" applyFont="1" applyFill="1" applyBorder="1" applyAlignment="1">
      <alignment horizontal="left"/>
    </xf>
    <xf numFmtId="164" fontId="5" fillId="4" borderId="10" xfId="1" applyNumberFormat="1" applyFont="1" applyFill="1" applyBorder="1" applyAlignment="1">
      <alignment horizontal="center"/>
    </xf>
    <xf numFmtId="0" fontId="0" fillId="4" borderId="10" xfId="0" applyFill="1" applyBorder="1"/>
    <xf numFmtId="49" fontId="0" fillId="0" borderId="0" xfId="0" applyNumberFormat="1" applyBorder="1" applyAlignment="1">
      <alignment horizontal="left"/>
    </xf>
    <xf numFmtId="164" fontId="6" fillId="0" borderId="0" xfId="1" applyNumberFormat="1" applyFont="1" applyBorder="1" applyAlignment="1">
      <alignment horizontal="center"/>
    </xf>
    <xf numFmtId="0" fontId="0" fillId="4" borderId="0" xfId="0" applyFill="1" applyBorder="1"/>
    <xf numFmtId="0" fontId="5" fillId="4" borderId="0" xfId="1" applyNumberFormat="1" applyFont="1" applyFill="1" applyBorder="1" applyAlignment="1">
      <alignment horizontal="center"/>
    </xf>
    <xf numFmtId="14" fontId="5" fillId="4" borderId="12" xfId="0" applyNumberFormat="1" applyFont="1" applyFill="1" applyBorder="1" applyAlignment="1">
      <alignment horizontal="left"/>
    </xf>
    <xf numFmtId="0" fontId="5" fillId="4" borderId="10" xfId="1" applyNumberFormat="1" applyFont="1" applyFill="1" applyBorder="1" applyAlignment="1">
      <alignment horizontal="center"/>
    </xf>
    <xf numFmtId="0" fontId="6" fillId="4" borderId="0" xfId="1" applyNumberFormat="1" applyFont="1" applyFill="1" applyBorder="1" applyAlignment="1">
      <alignment horizontal="center"/>
    </xf>
    <xf numFmtId="44" fontId="3" fillId="0" borderId="3" xfId="2" applyFont="1" applyBorder="1"/>
    <xf numFmtId="0" fontId="3" fillId="4" borderId="0" xfId="0" applyFont="1" applyFill="1" applyBorder="1"/>
    <xf numFmtId="0" fontId="3" fillId="0" borderId="0" xfId="0" applyFont="1" applyFill="1" applyBorder="1"/>
    <xf numFmtId="44" fontId="6" fillId="0" borderId="0" xfId="2" applyFont="1" applyFill="1" applyBorder="1" applyAlignment="1" applyProtection="1">
      <alignment horizontal="center"/>
      <protection locked="0"/>
    </xf>
    <xf numFmtId="0" fontId="0" fillId="0" borderId="0" xfId="0" applyFill="1" applyBorder="1"/>
    <xf numFmtId="0" fontId="7" fillId="0" borderId="3" xfId="0" applyFont="1" applyFill="1" applyBorder="1"/>
    <xf numFmtId="0" fontId="13" fillId="0" borderId="0" xfId="0" applyFont="1" applyFill="1" applyBorder="1"/>
    <xf numFmtId="0" fontId="5" fillId="4" borderId="0" xfId="0" applyFont="1" applyFill="1" applyBorder="1" applyAlignment="1">
      <alignment horizontal="left"/>
    </xf>
    <xf numFmtId="44" fontId="5" fillId="4" borderId="0" xfId="2" applyFont="1" applyFill="1" applyBorder="1" applyAlignment="1">
      <alignment horizontal="left" wrapText="1"/>
    </xf>
    <xf numFmtId="0" fontId="5" fillId="7" borderId="0" xfId="1" applyNumberFormat="1" applyFont="1" applyFill="1" applyBorder="1" applyAlignment="1">
      <alignment horizontal="center"/>
    </xf>
    <xf numFmtId="44" fontId="5" fillId="4" borderId="0" xfId="2" applyFont="1" applyFill="1" applyBorder="1" applyAlignment="1">
      <alignment horizontal="left" vertical="top" wrapText="1"/>
    </xf>
    <xf numFmtId="0" fontId="16" fillId="4" borderId="0" xfId="0" applyFont="1" applyFill="1" applyBorder="1" applyAlignment="1">
      <alignment horizontal="left"/>
    </xf>
    <xf numFmtId="164" fontId="11" fillId="4" borderId="0" xfId="1" applyNumberFormat="1" applyFont="1" applyFill="1" applyBorder="1" applyAlignment="1">
      <alignment horizontal="center"/>
    </xf>
    <xf numFmtId="0" fontId="0" fillId="4" borderId="0" xfId="0" applyFill="1" applyBorder="1" applyAlignment="1">
      <alignment horizontal="left"/>
    </xf>
    <xf numFmtId="0" fontId="7" fillId="4" borderId="0" xfId="0" applyFont="1" applyFill="1" applyBorder="1" applyAlignment="1">
      <alignment horizontal="left"/>
    </xf>
    <xf numFmtId="0" fontId="0" fillId="0" borderId="0" xfId="0" applyBorder="1" applyAlignment="1">
      <alignment horizontal="left"/>
    </xf>
    <xf numFmtId="0" fontId="6" fillId="0" borderId="0" xfId="1" applyNumberFormat="1" applyFont="1" applyBorder="1" applyAlignment="1">
      <alignment horizontal="center"/>
    </xf>
    <xf numFmtId="0" fontId="0" fillId="4" borderId="0" xfId="0" applyFill="1"/>
    <xf numFmtId="0" fontId="5" fillId="4" borderId="0" xfId="0" applyFont="1" applyFill="1" applyBorder="1" applyAlignment="1">
      <alignment horizontal="center"/>
    </xf>
    <xf numFmtId="0" fontId="3" fillId="8" borderId="7" xfId="0" applyFont="1" applyFill="1" applyBorder="1" applyAlignment="1">
      <alignment horizontal="center"/>
    </xf>
    <xf numFmtId="0" fontId="12" fillId="0" borderId="0" xfId="0" applyFont="1" applyBorder="1"/>
    <xf numFmtId="44" fontId="6" fillId="0" borderId="9" xfId="2" applyFont="1" applyFill="1" applyBorder="1" applyAlignment="1" applyProtection="1">
      <alignment horizontal="center"/>
      <protection locked="0"/>
    </xf>
    <xf numFmtId="44" fontId="1" fillId="4" borderId="9" xfId="2" applyFont="1" applyFill="1" applyBorder="1" applyAlignment="1">
      <alignment horizontal="center"/>
    </xf>
    <xf numFmtId="44" fontId="1" fillId="0" borderId="0" xfId="2" applyFont="1" applyBorder="1"/>
    <xf numFmtId="49" fontId="5" fillId="0" borderId="0" xfId="0" applyNumberFormat="1" applyFont="1" applyBorder="1" applyAlignment="1">
      <alignment horizontal="left"/>
    </xf>
    <xf numFmtId="44" fontId="1" fillId="4" borderId="0" xfId="2" applyFill="1" applyBorder="1" applyAlignment="1">
      <alignment horizontal="center"/>
    </xf>
    <xf numFmtId="44" fontId="1" fillId="4" borderId="9" xfId="2" applyFill="1" applyBorder="1" applyAlignment="1">
      <alignment horizontal="center"/>
    </xf>
    <xf numFmtId="44" fontId="1" fillId="4" borderId="10" xfId="2" applyFill="1" applyBorder="1" applyAlignment="1">
      <alignment horizontal="center"/>
    </xf>
    <xf numFmtId="0" fontId="0" fillId="4" borderId="0" xfId="0" applyFill="1" applyBorder="1" applyAlignment="1">
      <alignment horizontal="center"/>
    </xf>
    <xf numFmtId="49" fontId="5" fillId="2" borderId="2" xfId="2" applyNumberFormat="1" applyFont="1" applyFill="1" applyBorder="1" applyAlignment="1">
      <alignment wrapText="1"/>
    </xf>
    <xf numFmtId="0" fontId="0" fillId="0" borderId="0" xfId="0" applyBorder="1" applyAlignment="1">
      <alignment horizontal="center"/>
    </xf>
    <xf numFmtId="0" fontId="17" fillId="4" borderId="0" xfId="0" applyFont="1" applyFill="1" applyBorder="1"/>
    <xf numFmtId="0" fontId="5" fillId="4" borderId="0" xfId="0" applyFont="1" applyFill="1" applyBorder="1" applyAlignment="1">
      <alignment horizontal="right"/>
    </xf>
    <xf numFmtId="49" fontId="1" fillId="4" borderId="0" xfId="2" applyNumberFormat="1" applyFill="1" applyBorder="1" applyAlignment="1">
      <alignment horizontal="left"/>
    </xf>
    <xf numFmtId="44" fontId="1" fillId="4" borderId="0" xfId="2" applyFill="1" applyBorder="1" applyAlignment="1">
      <alignment horizontal="right"/>
    </xf>
    <xf numFmtId="17" fontId="1" fillId="4" borderId="0" xfId="2" applyNumberFormat="1" applyFill="1" applyBorder="1" applyAlignment="1">
      <alignment horizontal="center"/>
    </xf>
    <xf numFmtId="10" fontId="1" fillId="4" borderId="0" xfId="3" applyNumberFormat="1" applyFill="1" applyBorder="1" applyAlignment="1">
      <alignment horizontal="center"/>
    </xf>
    <xf numFmtId="1" fontId="1" fillId="4" borderId="9" xfId="2" applyNumberFormat="1" applyFill="1" applyBorder="1" applyAlignment="1">
      <alignment horizontal="center"/>
    </xf>
    <xf numFmtId="44" fontId="1" fillId="4" borderId="0" xfId="2" applyFill="1" applyBorder="1"/>
    <xf numFmtId="49" fontId="6" fillId="4" borderId="0" xfId="2" applyNumberFormat="1" applyFont="1" applyFill="1" applyBorder="1" applyAlignment="1">
      <alignment horizontal="left"/>
    </xf>
    <xf numFmtId="44" fontId="6" fillId="4" borderId="0" xfId="2" applyFont="1" applyFill="1" applyBorder="1" applyAlignment="1">
      <alignment horizontal="right"/>
    </xf>
    <xf numFmtId="17" fontId="6" fillId="4" borderId="0" xfId="2" applyNumberFormat="1" applyFont="1" applyFill="1" applyBorder="1" applyAlignment="1">
      <alignment horizontal="center"/>
    </xf>
    <xf numFmtId="10" fontId="6" fillId="4" borderId="0" xfId="3" applyNumberFormat="1" applyFont="1" applyFill="1" applyBorder="1" applyAlignment="1">
      <alignment horizontal="center"/>
    </xf>
    <xf numFmtId="1" fontId="6" fillId="4" borderId="9" xfId="2" applyNumberFormat="1" applyFont="1" applyFill="1" applyBorder="1" applyAlignment="1">
      <alignment horizontal="center"/>
    </xf>
    <xf numFmtId="0" fontId="0" fillId="4" borderId="0" xfId="0" applyFill="1" applyBorder="1" applyAlignment="1">
      <alignment horizontal="right"/>
    </xf>
    <xf numFmtId="17" fontId="0" fillId="4" borderId="0" xfId="0" applyNumberFormat="1" applyFill="1" applyBorder="1" applyAlignment="1">
      <alignment horizontal="center"/>
    </xf>
    <xf numFmtId="0" fontId="0" fillId="0" borderId="0" xfId="0" applyBorder="1" applyAlignment="1">
      <alignment horizontal="right"/>
    </xf>
    <xf numFmtId="17" fontId="0" fillId="0" borderId="0" xfId="0" applyNumberFormat="1" applyBorder="1" applyAlignment="1">
      <alignment horizontal="center"/>
    </xf>
    <xf numFmtId="10" fontId="1" fillId="0" borderId="0" xfId="3" applyNumberFormat="1" applyBorder="1" applyAlignment="1">
      <alignment horizontal="center"/>
    </xf>
    <xf numFmtId="10" fontId="0" fillId="0" borderId="0" xfId="0" applyNumberFormat="1" applyBorder="1" applyAlignment="1">
      <alignment horizontal="center"/>
    </xf>
    <xf numFmtId="44" fontId="3" fillId="4" borderId="0" xfId="2" applyFont="1" applyFill="1" applyBorder="1" applyAlignment="1">
      <alignment horizontal="center"/>
    </xf>
    <xf numFmtId="44" fontId="1" fillId="4" borderId="0" xfId="2" applyFont="1" applyFill="1" applyBorder="1" applyAlignment="1">
      <alignment horizontal="center"/>
    </xf>
    <xf numFmtId="44" fontId="6" fillId="4" borderId="0" xfId="2" applyFont="1" applyFill="1" applyBorder="1" applyAlignment="1">
      <alignment horizontal="center"/>
    </xf>
    <xf numFmtId="44" fontId="6" fillId="4" borderId="10" xfId="2" applyFont="1" applyFill="1" applyBorder="1" applyAlignment="1">
      <alignment horizontal="center"/>
    </xf>
    <xf numFmtId="1" fontId="0" fillId="4" borderId="0" xfId="0" applyNumberFormat="1" applyFill="1" applyBorder="1" applyAlignment="1">
      <alignment horizontal="center"/>
    </xf>
    <xf numFmtId="44" fontId="1" fillId="0" borderId="0" xfId="2" applyBorder="1"/>
    <xf numFmtId="1" fontId="0" fillId="0" borderId="0" xfId="0" applyNumberFormat="1" applyBorder="1" applyAlignment="1">
      <alignment horizontal="center"/>
    </xf>
    <xf numFmtId="14" fontId="5" fillId="4" borderId="0" xfId="0" applyNumberFormat="1" applyFont="1" applyFill="1" applyBorder="1"/>
    <xf numFmtId="44" fontId="5" fillId="4" borderId="0" xfId="2" applyFont="1" applyFill="1" applyBorder="1" applyAlignment="1">
      <alignment horizontal="center"/>
    </xf>
    <xf numFmtId="44" fontId="5" fillId="4" borderId="0" xfId="2" applyFont="1" applyFill="1" applyBorder="1" applyAlignment="1">
      <alignment horizontal="right"/>
    </xf>
    <xf numFmtId="49" fontId="5" fillId="4" borderId="10" xfId="0" applyNumberFormat="1" applyFont="1" applyFill="1" applyBorder="1" applyAlignment="1">
      <alignment horizontal="center"/>
    </xf>
    <xf numFmtId="0" fontId="0" fillId="4" borderId="9" xfId="0" applyFill="1" applyBorder="1"/>
    <xf numFmtId="0" fontId="5" fillId="7" borderId="0" xfId="0" applyFont="1" applyFill="1" applyBorder="1" applyAlignment="1">
      <alignment horizontal="center"/>
    </xf>
    <xf numFmtId="44" fontId="1" fillId="4" borderId="9" xfId="2" applyFont="1" applyFill="1" applyBorder="1"/>
    <xf numFmtId="44" fontId="6" fillId="0" borderId="11" xfId="2" applyFont="1" applyFill="1" applyBorder="1" applyAlignment="1" applyProtection="1">
      <alignment horizontal="center"/>
      <protection locked="0"/>
    </xf>
    <xf numFmtId="44" fontId="19" fillId="4" borderId="9" xfId="2" applyFont="1" applyFill="1" applyBorder="1"/>
    <xf numFmtId="44" fontId="19" fillId="4" borderId="0" xfId="2" applyFont="1" applyFill="1" applyBorder="1"/>
    <xf numFmtId="44" fontId="19" fillId="2" borderId="10" xfId="2" applyFont="1" applyFill="1" applyBorder="1"/>
    <xf numFmtId="44" fontId="6" fillId="0" borderId="11" xfId="2" applyFont="1" applyFill="1" applyBorder="1" applyAlignment="1">
      <alignment horizontal="center"/>
    </xf>
    <xf numFmtId="44" fontId="6" fillId="0" borderId="0" xfId="2" applyFont="1" applyFill="1" applyBorder="1" applyAlignment="1">
      <alignment horizontal="center"/>
    </xf>
    <xf numFmtId="0" fontId="7" fillId="0" borderId="3" xfId="0" applyFont="1" applyBorder="1"/>
    <xf numFmtId="49" fontId="0" fillId="4" borderId="8" xfId="0" applyNumberFormat="1" applyFill="1" applyBorder="1" applyAlignment="1">
      <alignment horizontal="center"/>
    </xf>
    <xf numFmtId="44" fontId="6" fillId="0" borderId="9" xfId="2" applyFont="1" applyFill="1" applyBorder="1" applyAlignment="1"/>
    <xf numFmtId="0" fontId="7" fillId="0" borderId="6" xfId="0" applyFont="1" applyBorder="1"/>
    <xf numFmtId="0" fontId="7" fillId="7" borderId="14" xfId="0" applyFont="1" applyFill="1" applyBorder="1" applyAlignment="1">
      <alignment horizontal="center"/>
    </xf>
    <xf numFmtId="44" fontId="16" fillId="4" borderId="14" xfId="2" applyFont="1" applyFill="1" applyBorder="1" applyAlignment="1">
      <alignment horizontal="center"/>
    </xf>
    <xf numFmtId="0" fontId="7" fillId="4" borderId="15" xfId="0" applyFont="1" applyFill="1" applyBorder="1"/>
    <xf numFmtId="44" fontId="3" fillId="4" borderId="9" xfId="2" applyFont="1" applyFill="1" applyBorder="1"/>
    <xf numFmtId="0" fontId="14" fillId="4" borderId="0" xfId="0" applyFont="1" applyFill="1" applyBorder="1" applyAlignment="1">
      <alignment horizontal="left"/>
    </xf>
    <xf numFmtId="0" fontId="10" fillId="0" borderId="0" xfId="0" applyFont="1" applyFill="1" applyBorder="1"/>
    <xf numFmtId="0" fontId="5" fillId="0" borderId="0" xfId="0" applyFont="1" applyFill="1" applyBorder="1"/>
    <xf numFmtId="0" fontId="12" fillId="0" borderId="0" xfId="0" applyFont="1" applyFill="1" applyBorder="1"/>
    <xf numFmtId="44" fontId="5" fillId="0" borderId="0" xfId="2" applyFont="1" applyFill="1" applyBorder="1"/>
    <xf numFmtId="44" fontId="3" fillId="0" borderId="0" xfId="2" applyFont="1" applyFill="1" applyBorder="1"/>
    <xf numFmtId="0" fontId="5" fillId="8" borderId="11" xfId="0" applyFont="1" applyFill="1" applyBorder="1" applyAlignment="1">
      <alignment horizontal="center"/>
    </xf>
    <xf numFmtId="49" fontId="5" fillId="2" borderId="12" xfId="0" applyNumberFormat="1" applyFont="1" applyFill="1" applyBorder="1"/>
    <xf numFmtId="49" fontId="3" fillId="2" borderId="12" xfId="0" applyNumberFormat="1" applyFont="1" applyFill="1" applyBorder="1"/>
    <xf numFmtId="0" fontId="3" fillId="8" borderId="6" xfId="0" applyFont="1" applyFill="1" applyBorder="1" applyAlignment="1">
      <alignment horizontal="center"/>
    </xf>
    <xf numFmtId="0" fontId="5" fillId="8" borderId="10" xfId="0" applyFont="1" applyFill="1" applyBorder="1" applyAlignment="1">
      <alignment horizontal="center"/>
    </xf>
    <xf numFmtId="44" fontId="3" fillId="2" borderId="3" xfId="2" applyFont="1" applyFill="1" applyBorder="1" applyAlignment="1">
      <alignment horizontal="center"/>
    </xf>
    <xf numFmtId="49" fontId="0" fillId="4" borderId="12" xfId="0" applyNumberFormat="1" applyFill="1" applyBorder="1" applyAlignment="1">
      <alignment horizontal="center"/>
    </xf>
    <xf numFmtId="44" fontId="5" fillId="2" borderId="3" xfId="2" applyFont="1" applyFill="1" applyBorder="1" applyAlignment="1">
      <alignment horizontal="center"/>
    </xf>
    <xf numFmtId="44" fontId="6" fillId="3" borderId="17" xfId="2" applyFont="1" applyFill="1" applyBorder="1" applyAlignment="1" applyProtection="1">
      <alignment horizontal="center"/>
      <protection locked="0"/>
    </xf>
    <xf numFmtId="44" fontId="6" fillId="3" borderId="16" xfId="2" applyFont="1" applyFill="1" applyBorder="1" applyAlignment="1" applyProtection="1">
      <alignment horizontal="center"/>
      <protection locked="0"/>
    </xf>
    <xf numFmtId="44" fontId="6" fillId="3" borderId="18" xfId="2" applyFont="1" applyFill="1" applyBorder="1" applyAlignment="1" applyProtection="1">
      <alignment horizontal="center"/>
      <protection locked="0"/>
    </xf>
    <xf numFmtId="49" fontId="5" fillId="2" borderId="5" xfId="0" applyNumberFormat="1" applyFont="1" applyFill="1" applyBorder="1" applyAlignment="1">
      <alignment horizontal="center"/>
    </xf>
    <xf numFmtId="0" fontId="17" fillId="0" borderId="0" xfId="0" applyFont="1" applyFill="1" applyBorder="1"/>
    <xf numFmtId="0" fontId="17" fillId="0" borderId="0" xfId="0" applyFont="1" applyFill="1" applyBorder="1" applyAlignment="1">
      <alignment horizontal="right"/>
    </xf>
    <xf numFmtId="0" fontId="5" fillId="0" borderId="0" xfId="0" applyFont="1" applyFill="1" applyBorder="1" applyAlignment="1">
      <alignment horizontal="right"/>
    </xf>
    <xf numFmtId="0" fontId="5" fillId="0" borderId="0" xfId="0" applyFont="1" applyFill="1" applyBorder="1" applyAlignment="1">
      <alignment horizontal="center"/>
    </xf>
    <xf numFmtId="44" fontId="1" fillId="0" borderId="0" xfId="2" applyFill="1" applyBorder="1"/>
    <xf numFmtId="49" fontId="0" fillId="4" borderId="8" xfId="0" applyNumberFormat="1" applyFill="1" applyBorder="1" applyAlignment="1">
      <alignment horizontal="left"/>
    </xf>
    <xf numFmtId="49" fontId="6" fillId="4" borderId="8" xfId="0" applyNumberFormat="1" applyFont="1" applyFill="1" applyBorder="1" applyAlignment="1">
      <alignment horizontal="left"/>
    </xf>
    <xf numFmtId="49" fontId="6" fillId="3" borderId="19" xfId="2" applyNumberFormat="1" applyFont="1" applyFill="1" applyBorder="1" applyAlignment="1" applyProtection="1">
      <alignment horizontal="left" vertical="top" wrapText="1"/>
      <protection locked="0"/>
    </xf>
    <xf numFmtId="49" fontId="6" fillId="3" borderId="19" xfId="2" applyNumberFormat="1" applyFont="1" applyFill="1" applyBorder="1" applyAlignment="1" applyProtection="1">
      <alignment horizontal="left"/>
      <protection locked="0"/>
    </xf>
    <xf numFmtId="44" fontId="6" fillId="3" borderId="19" xfId="2" applyFont="1" applyFill="1" applyBorder="1" applyAlignment="1" applyProtection="1">
      <alignment horizontal="right"/>
      <protection locked="0"/>
    </xf>
    <xf numFmtId="17" fontId="6" fillId="3" borderId="19" xfId="2" applyNumberFormat="1" applyFont="1" applyFill="1" applyBorder="1" applyAlignment="1" applyProtection="1">
      <alignment horizontal="center"/>
      <protection locked="0"/>
    </xf>
    <xf numFmtId="10" fontId="6" fillId="3" borderId="19" xfId="3" applyNumberFormat="1" applyFont="1" applyFill="1" applyBorder="1" applyAlignment="1" applyProtection="1">
      <alignment horizontal="center"/>
      <protection locked="0"/>
    </xf>
    <xf numFmtId="1" fontId="6" fillId="3" borderId="19" xfId="2" applyNumberFormat="1" applyFont="1" applyFill="1" applyBorder="1" applyAlignment="1" applyProtection="1">
      <alignment horizontal="center"/>
      <protection locked="0"/>
    </xf>
    <xf numFmtId="49" fontId="6" fillId="3" borderId="19" xfId="0" applyNumberFormat="1" applyFont="1" applyFill="1" applyBorder="1" applyAlignment="1" applyProtection="1">
      <alignment horizontal="left"/>
      <protection locked="0"/>
    </xf>
    <xf numFmtId="17" fontId="6" fillId="3" borderId="19" xfId="0" applyNumberFormat="1" applyFont="1" applyFill="1" applyBorder="1" applyAlignment="1" applyProtection="1">
      <alignment horizontal="center"/>
      <protection locked="0"/>
    </xf>
    <xf numFmtId="49" fontId="6" fillId="0" borderId="0" xfId="0" applyNumberFormat="1" applyFont="1" applyFill="1" applyBorder="1"/>
    <xf numFmtId="1" fontId="0" fillId="0" borderId="0" xfId="0" applyNumberFormat="1" applyBorder="1" applyAlignment="1">
      <alignment horizontal="center" wrapText="1"/>
    </xf>
    <xf numFmtId="0" fontId="0" fillId="0" borderId="0" xfId="0" applyBorder="1" applyAlignment="1">
      <alignment wrapText="1"/>
    </xf>
    <xf numFmtId="17" fontId="17" fillId="0" borderId="0" xfId="0" applyNumberFormat="1" applyFont="1" applyFill="1" applyBorder="1" applyAlignment="1">
      <alignment horizontal="center"/>
    </xf>
    <xf numFmtId="10" fontId="17" fillId="0" borderId="0" xfId="0" applyNumberFormat="1" applyFont="1" applyFill="1" applyBorder="1" applyAlignment="1">
      <alignment horizontal="center"/>
    </xf>
    <xf numFmtId="1" fontId="17" fillId="0" borderId="0" xfId="0" applyNumberFormat="1" applyFont="1" applyFill="1" applyBorder="1" applyAlignment="1">
      <alignment horizontal="center"/>
    </xf>
    <xf numFmtId="17" fontId="5" fillId="0" borderId="0" xfId="0" applyNumberFormat="1" applyFont="1" applyFill="1" applyBorder="1" applyAlignment="1">
      <alignment horizontal="center"/>
    </xf>
    <xf numFmtId="10" fontId="5" fillId="0" borderId="0" xfId="0" applyNumberFormat="1" applyFont="1" applyFill="1" applyBorder="1" applyAlignment="1">
      <alignment horizontal="center"/>
    </xf>
    <xf numFmtId="1" fontId="5" fillId="0" borderId="0" xfId="0" applyNumberFormat="1" applyFont="1" applyFill="1" applyBorder="1" applyAlignment="1">
      <alignment horizontal="center"/>
    </xf>
    <xf numFmtId="10" fontId="3" fillId="0" borderId="0" xfId="3" applyNumberFormat="1" applyFont="1" applyFill="1" applyBorder="1" applyAlignment="1">
      <alignment horizontal="center"/>
    </xf>
    <xf numFmtId="17" fontId="6" fillId="0" borderId="0" xfId="2" applyNumberFormat="1" applyFont="1" applyFill="1" applyBorder="1" applyAlignment="1">
      <alignment horizontal="center"/>
    </xf>
    <xf numFmtId="10" fontId="6" fillId="0" borderId="0" xfId="3" applyNumberFormat="1" applyFont="1" applyFill="1" applyBorder="1" applyAlignment="1">
      <alignment horizontal="center"/>
    </xf>
    <xf numFmtId="1" fontId="6" fillId="0" borderId="0" xfId="2" applyNumberFormat="1" applyFont="1" applyFill="1" applyBorder="1" applyAlignment="1">
      <alignment horizontal="center"/>
    </xf>
    <xf numFmtId="44" fontId="6" fillId="0" borderId="10" xfId="2" applyFont="1" applyFill="1" applyBorder="1" applyAlignment="1">
      <alignment horizontal="center"/>
    </xf>
    <xf numFmtId="0" fontId="0" fillId="0" borderId="0" xfId="0" applyFill="1" applyBorder="1" applyAlignment="1">
      <alignment horizontal="center"/>
    </xf>
    <xf numFmtId="17" fontId="0" fillId="0" borderId="0" xfId="0" applyNumberFormat="1" applyFill="1" applyBorder="1" applyAlignment="1">
      <alignment horizontal="center"/>
    </xf>
    <xf numFmtId="10" fontId="1" fillId="0" borderId="0" xfId="3" applyNumberFormat="1" applyFill="1" applyBorder="1" applyAlignment="1">
      <alignment horizontal="center"/>
    </xf>
    <xf numFmtId="1" fontId="0" fillId="0" borderId="0" xfId="0" applyNumberFormat="1" applyFill="1" applyBorder="1" applyAlignment="1">
      <alignment horizontal="center"/>
    </xf>
    <xf numFmtId="10" fontId="0" fillId="0" borderId="0" xfId="0" applyNumberFormat="1" applyFill="1" applyBorder="1" applyAlignment="1">
      <alignment horizontal="center"/>
    </xf>
    <xf numFmtId="49" fontId="6" fillId="0" borderId="0" xfId="3" applyNumberFormat="1" applyFont="1" applyFill="1" applyBorder="1" applyAlignment="1">
      <alignment horizontal="center"/>
    </xf>
    <xf numFmtId="49" fontId="6" fillId="0" borderId="0" xfId="2" applyNumberFormat="1" applyFont="1" applyFill="1" applyBorder="1"/>
    <xf numFmtId="17" fontId="6" fillId="0" borderId="9" xfId="2" applyNumberFormat="1" applyFont="1" applyFill="1" applyBorder="1" applyAlignment="1">
      <alignment horizontal="center"/>
    </xf>
    <xf numFmtId="17" fontId="6" fillId="0" borderId="11" xfId="2" applyNumberFormat="1" applyFont="1" applyFill="1" applyBorder="1" applyAlignment="1">
      <alignment horizontal="center"/>
    </xf>
    <xf numFmtId="44" fontId="6" fillId="4" borderId="9" xfId="2" applyFont="1" applyFill="1" applyBorder="1" applyAlignment="1" applyProtection="1">
      <alignment horizontal="center"/>
    </xf>
    <xf numFmtId="44" fontId="6" fillId="4" borderId="11" xfId="2" applyFont="1" applyFill="1" applyBorder="1" applyAlignment="1" applyProtection="1">
      <alignment horizontal="center"/>
    </xf>
    <xf numFmtId="44" fontId="6" fillId="4" borderId="5" xfId="2" applyFont="1" applyFill="1" applyBorder="1" applyAlignment="1" applyProtection="1">
      <alignment horizontal="center"/>
    </xf>
    <xf numFmtId="44" fontId="6" fillId="4" borderId="7" xfId="2" applyFont="1" applyFill="1" applyBorder="1" applyAlignment="1" applyProtection="1">
      <alignment horizontal="center"/>
    </xf>
    <xf numFmtId="44" fontId="6" fillId="4" borderId="8" xfId="2" applyFont="1" applyFill="1" applyBorder="1" applyAlignment="1" applyProtection="1">
      <alignment horizontal="center"/>
    </xf>
    <xf numFmtId="44" fontId="6" fillId="4" borderId="12" xfId="2" applyFont="1" applyFill="1" applyBorder="1" applyAlignment="1" applyProtection="1">
      <alignment horizontal="center"/>
    </xf>
    <xf numFmtId="1" fontId="6" fillId="4" borderId="17" xfId="2" applyNumberFormat="1" applyFont="1" applyFill="1" applyBorder="1" applyAlignment="1" applyProtection="1">
      <alignment horizontal="center" wrapText="1"/>
    </xf>
    <xf numFmtId="1" fontId="6" fillId="4" borderId="16" xfId="2" applyNumberFormat="1" applyFont="1" applyFill="1" applyBorder="1" applyAlignment="1" applyProtection="1">
      <alignment horizontal="center" wrapText="1"/>
    </xf>
    <xf numFmtId="1" fontId="6" fillId="4" borderId="18" xfId="2" applyNumberFormat="1" applyFont="1" applyFill="1" applyBorder="1" applyAlignment="1" applyProtection="1">
      <alignment horizontal="center" wrapText="1"/>
    </xf>
    <xf numFmtId="44" fontId="6" fillId="4" borderId="9" xfId="2" applyFont="1" applyFill="1" applyBorder="1" applyAlignment="1">
      <alignment horizontal="left"/>
    </xf>
    <xf numFmtId="44" fontId="6" fillId="4" borderId="11" xfId="2" applyFont="1" applyFill="1" applyBorder="1" applyAlignment="1">
      <alignment horizontal="left"/>
    </xf>
    <xf numFmtId="44" fontId="6" fillId="4" borderId="7" xfId="2" applyFont="1" applyFill="1" applyBorder="1" applyAlignment="1">
      <alignment horizontal="left"/>
    </xf>
    <xf numFmtId="0" fontId="6" fillId="4" borderId="0" xfId="0" applyFont="1" applyFill="1" applyBorder="1" applyAlignment="1">
      <alignment horizontal="center"/>
    </xf>
    <xf numFmtId="49" fontId="5" fillId="0" borderId="0" xfId="0" applyNumberFormat="1" applyFont="1" applyFill="1" applyBorder="1" applyAlignment="1">
      <alignment horizontal="center"/>
    </xf>
    <xf numFmtId="6" fontId="6" fillId="4" borderId="0" xfId="2" applyNumberFormat="1" applyFont="1" applyFill="1" applyBorder="1" applyAlignment="1">
      <alignment horizontal="right"/>
    </xf>
    <xf numFmtId="17" fontId="6" fillId="0" borderId="0" xfId="0" applyNumberFormat="1" applyFont="1" applyFill="1" applyBorder="1" applyAlignment="1">
      <alignment horizontal="center"/>
    </xf>
    <xf numFmtId="17" fontId="1" fillId="0" borderId="0" xfId="2" applyNumberFormat="1" applyFill="1" applyBorder="1" applyAlignment="1">
      <alignment horizontal="center"/>
    </xf>
    <xf numFmtId="1" fontId="1" fillId="0" borderId="0" xfId="2" applyNumberFormat="1" applyFill="1" applyBorder="1" applyAlignment="1">
      <alignment horizontal="center"/>
    </xf>
    <xf numFmtId="17" fontId="5" fillId="0" borderId="0" xfId="2" applyNumberFormat="1" applyFont="1" applyFill="1" applyBorder="1" applyAlignment="1">
      <alignment horizontal="center"/>
    </xf>
    <xf numFmtId="10" fontId="5" fillId="0" borderId="0" xfId="3" applyNumberFormat="1" applyFont="1" applyFill="1" applyBorder="1" applyAlignment="1">
      <alignment horizontal="center"/>
    </xf>
    <xf numFmtId="1" fontId="5" fillId="0" borderId="0" xfId="2" applyNumberFormat="1" applyFont="1" applyFill="1" applyBorder="1" applyAlignment="1">
      <alignment horizontal="center"/>
    </xf>
    <xf numFmtId="49" fontId="6" fillId="0" borderId="5" xfId="2" applyNumberFormat="1" applyFont="1" applyFill="1" applyBorder="1" applyAlignment="1" applyProtection="1">
      <alignment horizontal="left" vertical="top" wrapText="1"/>
    </xf>
    <xf numFmtId="49" fontId="6" fillId="0" borderId="8" xfId="0" applyNumberFormat="1" applyFont="1" applyFill="1" applyBorder="1" applyAlignment="1" applyProtection="1">
      <alignment horizontal="left"/>
    </xf>
    <xf numFmtId="49" fontId="6" fillId="0" borderId="8" xfId="2" applyNumberFormat="1" applyFont="1" applyFill="1" applyBorder="1" applyAlignment="1">
      <alignment horizontal="right" vertical="top" wrapText="1"/>
    </xf>
    <xf numFmtId="49" fontId="6" fillId="0" borderId="8" xfId="0" applyNumberFormat="1" applyFont="1" applyFill="1" applyBorder="1" applyAlignment="1">
      <alignment horizontal="right"/>
    </xf>
    <xf numFmtId="44" fontId="5" fillId="2" borderId="4" xfId="2" applyFont="1" applyFill="1" applyBorder="1" applyAlignment="1">
      <alignment horizontal="center"/>
    </xf>
    <xf numFmtId="0" fontId="8" fillId="0" borderId="0" xfId="0" applyFont="1" applyAlignment="1"/>
    <xf numFmtId="0" fontId="13" fillId="4" borderId="0" xfId="0" applyFont="1" applyFill="1"/>
    <xf numFmtId="14" fontId="13" fillId="4" borderId="2" xfId="0" applyNumberFormat="1" applyFont="1" applyFill="1" applyBorder="1" applyAlignment="1">
      <alignment horizontal="right"/>
    </xf>
    <xf numFmtId="14" fontId="13" fillId="4" borderId="19" xfId="0" applyNumberFormat="1" applyFont="1" applyFill="1" applyBorder="1" applyAlignment="1">
      <alignment horizontal="right"/>
    </xf>
    <xf numFmtId="44" fontId="6" fillId="3" borderId="17" xfId="2" applyFont="1" applyFill="1" applyBorder="1" applyAlignment="1" applyProtection="1">
      <alignment horizontal="right"/>
      <protection locked="0"/>
    </xf>
    <xf numFmtId="0" fontId="8" fillId="0" borderId="0" xfId="0" applyFont="1" applyFill="1" applyBorder="1" applyAlignment="1"/>
    <xf numFmtId="14" fontId="5" fillId="4" borderId="2" xfId="0" applyNumberFormat="1" applyFont="1" applyFill="1" applyBorder="1" applyAlignment="1"/>
    <xf numFmtId="14" fontId="5" fillId="4" borderId="3" xfId="0" applyNumberFormat="1" applyFont="1" applyFill="1" applyBorder="1" applyAlignment="1"/>
    <xf numFmtId="14" fontId="5" fillId="4" borderId="13" xfId="0" applyNumberFormat="1" applyFont="1" applyFill="1" applyBorder="1" applyAlignment="1"/>
    <xf numFmtId="44" fontId="6" fillId="3" borderId="9" xfId="2" applyFont="1" applyFill="1" applyBorder="1" applyAlignment="1" applyProtection="1">
      <alignment horizontal="center"/>
      <protection locked="0"/>
    </xf>
    <xf numFmtId="44" fontId="6" fillId="3" borderId="11" xfId="2" applyFont="1" applyFill="1" applyBorder="1" applyAlignment="1" applyProtection="1">
      <alignment horizontal="center"/>
      <protection locked="0"/>
    </xf>
    <xf numFmtId="44" fontId="6" fillId="0" borderId="7" xfId="2" applyFont="1" applyFill="1" applyBorder="1" applyAlignment="1" applyProtection="1">
      <alignment horizontal="center"/>
      <protection locked="0"/>
    </xf>
    <xf numFmtId="49" fontId="6" fillId="3" borderId="8" xfId="0" applyNumberFormat="1" applyFont="1" applyFill="1" applyBorder="1" applyAlignment="1" applyProtection="1">
      <alignment horizontal="left"/>
      <protection locked="0"/>
    </xf>
    <xf numFmtId="49" fontId="6" fillId="3" borderId="12" xfId="0" applyNumberFormat="1" applyFont="1" applyFill="1" applyBorder="1" applyAlignment="1" applyProtection="1">
      <alignment horizontal="left"/>
      <protection locked="0"/>
    </xf>
    <xf numFmtId="0" fontId="7" fillId="0" borderId="0" xfId="0" applyFont="1" applyBorder="1"/>
    <xf numFmtId="44" fontId="1" fillId="0" borderId="0" xfId="2" applyFill="1" applyBorder="1" applyAlignment="1">
      <alignment horizontal="center"/>
    </xf>
    <xf numFmtId="0" fontId="0" fillId="0" borderId="9" xfId="0" applyFill="1" applyBorder="1"/>
    <xf numFmtId="44" fontId="7" fillId="0" borderId="4" xfId="0" applyNumberFormat="1" applyFont="1" applyFill="1" applyBorder="1"/>
    <xf numFmtId="0" fontId="4" fillId="0" borderId="9" xfId="0" applyFont="1" applyFill="1" applyBorder="1"/>
    <xf numFmtId="44" fontId="6" fillId="0" borderId="14" xfId="2" applyFont="1" applyFill="1" applyBorder="1" applyAlignment="1">
      <alignment horizontal="center"/>
    </xf>
    <xf numFmtId="44" fontId="1" fillId="0" borderId="14" xfId="2" applyFont="1" applyFill="1" applyBorder="1" applyAlignment="1">
      <alignment horizontal="center"/>
    </xf>
    <xf numFmtId="0" fontId="0" fillId="0" borderId="15" xfId="0" applyFill="1" applyBorder="1"/>
    <xf numFmtId="44" fontId="7" fillId="0" borderId="4" xfId="2" applyFont="1" applyFill="1" applyBorder="1" applyAlignment="1">
      <alignment horizontal="center"/>
    </xf>
    <xf numFmtId="0" fontId="18" fillId="0" borderId="0" xfId="0" applyFont="1" applyFill="1" applyBorder="1"/>
    <xf numFmtId="0" fontId="7" fillId="0" borderId="0" xfId="0" applyFont="1" applyFill="1" applyBorder="1"/>
    <xf numFmtId="49" fontId="18" fillId="0" borderId="2" xfId="2" applyNumberFormat="1" applyFont="1" applyFill="1" applyBorder="1" applyAlignment="1">
      <alignment horizontal="left" wrapText="1"/>
    </xf>
    <xf numFmtId="44" fontId="18" fillId="0" borderId="4" xfId="2" applyFont="1" applyFill="1" applyBorder="1" applyAlignment="1">
      <alignment horizontal="center"/>
    </xf>
    <xf numFmtId="49" fontId="5" fillId="4" borderId="10" xfId="0" applyNumberFormat="1" applyFont="1" applyFill="1" applyBorder="1"/>
    <xf numFmtId="49" fontId="0" fillId="4" borderId="0" xfId="0" applyNumberFormat="1" applyFill="1" applyBorder="1" applyAlignment="1">
      <alignment horizontal="center"/>
    </xf>
    <xf numFmtId="49" fontId="6" fillId="0" borderId="0" xfId="2" applyNumberFormat="1" applyFont="1" applyFill="1" applyBorder="1" applyAlignment="1">
      <alignment horizontal="left" vertical="top" wrapText="1" indent="1"/>
    </xf>
    <xf numFmtId="49" fontId="6" fillId="0" borderId="0" xfId="0" applyNumberFormat="1" applyFont="1" applyFill="1" applyBorder="1" applyAlignment="1">
      <alignment horizontal="left" indent="1"/>
    </xf>
    <xf numFmtId="49" fontId="18" fillId="0" borderId="3" xfId="2" applyNumberFormat="1" applyFont="1" applyFill="1" applyBorder="1" applyAlignment="1">
      <alignment horizontal="left" wrapText="1"/>
    </xf>
    <xf numFmtId="49" fontId="6" fillId="0" borderId="10" xfId="0" applyNumberFormat="1" applyFont="1" applyFill="1" applyBorder="1" applyAlignment="1">
      <alignment horizontal="left" indent="1"/>
    </xf>
    <xf numFmtId="49" fontId="16" fillId="4" borderId="14" xfId="0" applyNumberFormat="1" applyFont="1" applyFill="1" applyBorder="1" applyAlignment="1">
      <alignment horizontal="center"/>
    </xf>
    <xf numFmtId="49" fontId="0" fillId="0" borderId="0" xfId="0" applyNumberFormat="1" applyFill="1" applyBorder="1" applyAlignment="1">
      <alignment horizontal="center"/>
    </xf>
    <xf numFmtId="49" fontId="0" fillId="0" borderId="0" xfId="0" applyNumberFormat="1" applyFill="1" applyBorder="1" applyAlignment="1">
      <alignment horizontal="left" indent="1"/>
    </xf>
    <xf numFmtId="49" fontId="5" fillId="0" borderId="14" xfId="0" applyNumberFormat="1" applyFont="1" applyFill="1" applyBorder="1" applyAlignment="1">
      <alignment horizontal="center"/>
    </xf>
    <xf numFmtId="49" fontId="5" fillId="4" borderId="0" xfId="0" applyNumberFormat="1" applyFont="1" applyFill="1" applyBorder="1" applyAlignment="1">
      <alignment horizontal="center"/>
    </xf>
    <xf numFmtId="49" fontId="5" fillId="4" borderId="0" xfId="2" applyNumberFormat="1" applyFont="1" applyFill="1" applyBorder="1" applyAlignment="1">
      <alignment horizontal="center" wrapText="1"/>
    </xf>
    <xf numFmtId="49" fontId="0" fillId="4" borderId="0" xfId="0" applyNumberFormat="1" applyFill="1" applyBorder="1"/>
    <xf numFmtId="0" fontId="10" fillId="0" borderId="9" xfId="0" applyFont="1" applyFill="1" applyBorder="1"/>
    <xf numFmtId="0" fontId="5" fillId="0" borderId="9" xfId="0" applyFont="1" applyFill="1" applyBorder="1"/>
    <xf numFmtId="0" fontId="12" fillId="0" borderId="9" xfId="0" applyFont="1" applyFill="1" applyBorder="1"/>
    <xf numFmtId="0" fontId="18" fillId="0" borderId="9" xfId="0" applyFont="1" applyFill="1" applyBorder="1"/>
    <xf numFmtId="44" fontId="1" fillId="0" borderId="9" xfId="2" applyFont="1" applyFill="1" applyBorder="1"/>
    <xf numFmtId="44" fontId="19" fillId="0" borderId="9" xfId="2" applyFont="1" applyFill="1" applyBorder="1"/>
    <xf numFmtId="0" fontId="7" fillId="0" borderId="9" xfId="0" applyFont="1" applyFill="1" applyBorder="1"/>
    <xf numFmtId="44" fontId="3" fillId="0" borderId="9" xfId="2" applyFont="1" applyFill="1" applyBorder="1"/>
    <xf numFmtId="0" fontId="18" fillId="0" borderId="3" xfId="0" applyFont="1" applyFill="1" applyBorder="1" applyAlignment="1">
      <alignment horizontal="center"/>
    </xf>
    <xf numFmtId="44" fontId="6" fillId="0" borderId="9" xfId="2" applyFont="1" applyFill="1" applyBorder="1" applyAlignment="1" applyProtection="1"/>
    <xf numFmtId="44" fontId="1" fillId="0" borderId="0" xfId="2" applyFont="1" applyFill="1" applyBorder="1" applyAlignment="1">
      <alignment horizontal="center"/>
    </xf>
    <xf numFmtId="49" fontId="5" fillId="0" borderId="0" xfId="0" applyNumberFormat="1" applyFont="1" applyFill="1" applyBorder="1" applyAlignment="1">
      <alignment horizontal="left"/>
    </xf>
    <xf numFmtId="49" fontId="6" fillId="0" borderId="0" xfId="2" applyNumberFormat="1" applyFont="1" applyFill="1" applyBorder="1" applyAlignment="1" applyProtection="1">
      <alignment horizontal="left" vertical="top" wrapText="1" indent="1"/>
    </xf>
    <xf numFmtId="49" fontId="5" fillId="0" borderId="10" xfId="0" applyNumberFormat="1" applyFont="1" applyFill="1" applyBorder="1" applyAlignment="1">
      <alignment horizontal="left"/>
    </xf>
    <xf numFmtId="49" fontId="18" fillId="0" borderId="3" xfId="0" applyNumberFormat="1" applyFont="1" applyFill="1" applyBorder="1" applyAlignment="1">
      <alignment horizontal="center"/>
    </xf>
    <xf numFmtId="44" fontId="22" fillId="0" borderId="4" xfId="2" applyFont="1" applyFill="1" applyBorder="1" applyAlignment="1">
      <alignment horizontal="center"/>
    </xf>
    <xf numFmtId="49" fontId="18" fillId="0" borderId="3" xfId="0" applyNumberFormat="1" applyFont="1" applyFill="1" applyBorder="1" applyAlignment="1">
      <alignment horizontal="left"/>
    </xf>
    <xf numFmtId="49" fontId="18" fillId="0" borderId="10" xfId="2" applyNumberFormat="1" applyFont="1" applyFill="1" applyBorder="1" applyAlignment="1">
      <alignment horizontal="left" wrapText="1"/>
    </xf>
    <xf numFmtId="0" fontId="18" fillId="0" borderId="10" xfId="0" applyFont="1" applyFill="1" applyBorder="1" applyAlignment="1">
      <alignment horizontal="center"/>
    </xf>
    <xf numFmtId="49" fontId="4" fillId="0" borderId="0" xfId="0" applyNumberFormat="1" applyFont="1" applyBorder="1" applyAlignment="1">
      <alignment horizontal="left"/>
    </xf>
    <xf numFmtId="49" fontId="3" fillId="0" borderId="0" xfId="0" applyNumberFormat="1" applyFont="1" applyBorder="1" applyAlignment="1">
      <alignment horizontal="left"/>
    </xf>
    <xf numFmtId="44" fontId="6" fillId="3" borderId="9" xfId="2" applyFont="1" applyFill="1" applyBorder="1" applyAlignment="1" applyProtection="1">
      <protection locked="0"/>
    </xf>
    <xf numFmtId="44" fontId="6" fillId="3" borderId="11" xfId="2" applyFont="1" applyFill="1" applyBorder="1" applyAlignment="1" applyProtection="1">
      <protection locked="0"/>
    </xf>
    <xf numFmtId="164" fontId="5" fillId="4" borderId="11" xfId="1" applyNumberFormat="1" applyFont="1" applyFill="1" applyBorder="1" applyAlignment="1">
      <alignment horizontal="center"/>
    </xf>
    <xf numFmtId="44" fontId="6" fillId="3" borderId="19" xfId="2" applyFont="1" applyFill="1" applyBorder="1" applyAlignment="1" applyProtection="1">
      <alignment horizontal="center"/>
      <protection locked="0"/>
    </xf>
    <xf numFmtId="44" fontId="5" fillId="3" borderId="19" xfId="2" applyFont="1" applyFill="1" applyBorder="1" applyAlignment="1" applyProtection="1">
      <alignment horizontal="center"/>
      <protection locked="0"/>
    </xf>
    <xf numFmtId="164" fontId="6" fillId="0" borderId="0" xfId="1" applyNumberFormat="1" applyFont="1" applyFill="1" applyBorder="1" applyAlignment="1">
      <alignment horizontal="center"/>
    </xf>
    <xf numFmtId="44" fontId="5" fillId="0" borderId="19" xfId="2" applyFont="1" applyFill="1" applyBorder="1" applyAlignment="1">
      <alignment horizontal="center"/>
    </xf>
    <xf numFmtId="49" fontId="5" fillId="0" borderId="8" xfId="0" applyNumberFormat="1" applyFont="1" applyFill="1" applyBorder="1" applyAlignment="1">
      <alignment horizontal="left"/>
    </xf>
    <xf numFmtId="164" fontId="5" fillId="0" borderId="0" xfId="1" applyNumberFormat="1" applyFont="1" applyFill="1" applyBorder="1" applyAlignment="1">
      <alignment horizontal="center"/>
    </xf>
    <xf numFmtId="49" fontId="5" fillId="0" borderId="8" xfId="0" applyNumberFormat="1" applyFont="1" applyFill="1" applyBorder="1" applyAlignment="1">
      <alignment horizontal="left" indent="1"/>
    </xf>
    <xf numFmtId="9" fontId="6" fillId="0" borderId="0" xfId="1" applyNumberFormat="1" applyFont="1" applyFill="1" applyBorder="1" applyAlignment="1">
      <alignment horizontal="center"/>
    </xf>
    <xf numFmtId="9" fontId="6" fillId="0" borderId="0" xfId="1" quotePrefix="1" applyNumberFormat="1" applyFont="1" applyFill="1" applyBorder="1" applyAlignment="1">
      <alignment horizontal="center"/>
    </xf>
    <xf numFmtId="44" fontId="5" fillId="0" borderId="4" xfId="2" applyFont="1" applyFill="1" applyBorder="1" applyAlignment="1">
      <alignment horizontal="center"/>
    </xf>
    <xf numFmtId="0" fontId="13" fillId="0" borderId="0" xfId="0" applyFont="1" applyFill="1" applyBorder="1" applyAlignment="1">
      <alignment horizontal="left"/>
    </xf>
    <xf numFmtId="0" fontId="0" fillId="0" borderId="10" xfId="0" applyFill="1" applyBorder="1"/>
    <xf numFmtId="0" fontId="6" fillId="0" borderId="9" xfId="0" applyFont="1" applyFill="1" applyBorder="1"/>
    <xf numFmtId="44" fontId="5" fillId="0" borderId="9" xfId="2" applyFont="1" applyFill="1" applyBorder="1"/>
    <xf numFmtId="165" fontId="6" fillId="0" borderId="0" xfId="2" applyNumberFormat="1" applyFont="1" applyFill="1" applyBorder="1" applyAlignment="1">
      <alignment horizontal="center"/>
    </xf>
    <xf numFmtId="44" fontId="6" fillId="0" borderId="9" xfId="2" applyFont="1" applyFill="1" applyBorder="1"/>
    <xf numFmtId="165" fontId="6" fillId="0" borderId="10" xfId="2" applyNumberFormat="1" applyFont="1" applyFill="1" applyBorder="1" applyAlignment="1">
      <alignment horizontal="center"/>
    </xf>
    <xf numFmtId="9" fontId="6" fillId="0" borderId="10" xfId="1" applyNumberFormat="1" applyFont="1" applyFill="1" applyBorder="1" applyAlignment="1">
      <alignment horizontal="center"/>
    </xf>
    <xf numFmtId="49" fontId="6" fillId="0" borderId="8" xfId="0" applyNumberFormat="1" applyFont="1" applyFill="1" applyBorder="1" applyAlignment="1">
      <alignment horizontal="left" indent="1"/>
    </xf>
    <xf numFmtId="49" fontId="6" fillId="0" borderId="8" xfId="2" applyNumberFormat="1" applyFont="1" applyFill="1" applyBorder="1" applyAlignment="1">
      <alignment horizontal="left" vertical="top" wrapText="1" indent="1"/>
    </xf>
    <xf numFmtId="49" fontId="5" fillId="0" borderId="8" xfId="2" quotePrefix="1" applyNumberFormat="1" applyFont="1" applyFill="1" applyBorder="1" applyAlignment="1">
      <alignment horizontal="left" vertical="top" wrapText="1" indent="1"/>
    </xf>
    <xf numFmtId="49" fontId="5" fillId="0" borderId="12" xfId="0" applyNumberFormat="1" applyFont="1" applyFill="1" applyBorder="1" applyAlignment="1">
      <alignment horizontal="left" indent="1"/>
    </xf>
    <xf numFmtId="165" fontId="6" fillId="0" borderId="4" xfId="2" applyNumberFormat="1" applyFont="1" applyFill="1" applyBorder="1" applyAlignment="1">
      <alignment horizontal="center"/>
    </xf>
    <xf numFmtId="165" fontId="6" fillId="0" borderId="4" xfId="0" applyNumberFormat="1" applyFont="1" applyFill="1" applyBorder="1"/>
    <xf numFmtId="165" fontId="6" fillId="0" borderId="4" xfId="1" applyNumberFormat="1" applyFont="1" applyFill="1" applyBorder="1" applyAlignment="1">
      <alignment horizontal="center"/>
    </xf>
    <xf numFmtId="165" fontId="6" fillId="3" borderId="19" xfId="2" applyNumberFormat="1" applyFont="1" applyFill="1" applyBorder="1" applyAlignment="1" applyProtection="1">
      <alignment horizontal="center"/>
      <protection locked="0"/>
    </xf>
    <xf numFmtId="165" fontId="6" fillId="3" borderId="18" xfId="2" applyNumberFormat="1" applyFont="1" applyFill="1" applyBorder="1" applyAlignment="1" applyProtection="1">
      <alignment horizontal="center"/>
      <protection locked="0"/>
    </xf>
    <xf numFmtId="0" fontId="5" fillId="3" borderId="19" xfId="2" applyNumberFormat="1" applyFont="1" applyFill="1" applyBorder="1" applyAlignment="1" applyProtection="1">
      <alignment horizontal="center"/>
      <protection locked="0"/>
    </xf>
    <xf numFmtId="44" fontId="5" fillId="0" borderId="19" xfId="2" applyFont="1" applyFill="1" applyBorder="1" applyAlignment="1">
      <alignment horizontal="left" vertical="top" wrapText="1"/>
    </xf>
    <xf numFmtId="164" fontId="5" fillId="0" borderId="19" xfId="1" applyNumberFormat="1" applyFont="1" applyFill="1" applyBorder="1" applyAlignment="1">
      <alignment horizontal="center"/>
    </xf>
    <xf numFmtId="0" fontId="5" fillId="0" borderId="19" xfId="1" applyNumberFormat="1" applyFont="1" applyFill="1" applyBorder="1" applyAlignment="1">
      <alignment horizontal="center"/>
    </xf>
    <xf numFmtId="44" fontId="5" fillId="0" borderId="19" xfId="2" applyNumberFormat="1" applyFont="1" applyFill="1" applyBorder="1" applyAlignment="1">
      <alignment horizontal="center"/>
    </xf>
    <xf numFmtId="167" fontId="5" fillId="3" borderId="19" xfId="0" applyNumberFormat="1" applyFont="1" applyFill="1" applyBorder="1" applyAlignment="1" applyProtection="1">
      <alignment horizontal="left"/>
      <protection locked="0"/>
    </xf>
    <xf numFmtId="1" fontId="5" fillId="3" borderId="19" xfId="1" applyNumberFormat="1" applyFont="1" applyFill="1" applyBorder="1" applyAlignment="1" applyProtection="1">
      <alignment horizontal="center"/>
      <protection locked="0"/>
    </xf>
    <xf numFmtId="0" fontId="5" fillId="3" borderId="19" xfId="1" applyNumberFormat="1" applyFont="1" applyFill="1" applyBorder="1" applyAlignment="1" applyProtection="1">
      <alignment horizontal="center"/>
      <protection locked="0"/>
    </xf>
    <xf numFmtId="165" fontId="6" fillId="0" borderId="0" xfId="1" applyNumberFormat="1" applyFont="1" applyFill="1" applyBorder="1" applyAlignment="1">
      <alignment horizontal="center"/>
    </xf>
    <xf numFmtId="165" fontId="5" fillId="0" borderId="0" xfId="1" applyNumberFormat="1" applyFont="1" applyFill="1" applyBorder="1" applyAlignment="1">
      <alignment horizontal="center"/>
    </xf>
    <xf numFmtId="0" fontId="4" fillId="4" borderId="0" xfId="0" applyFont="1" applyFill="1"/>
    <xf numFmtId="0" fontId="8" fillId="0" borderId="0" xfId="0" applyFont="1" applyBorder="1" applyAlignment="1"/>
    <xf numFmtId="0" fontId="2" fillId="0" borderId="0" xfId="0" applyFont="1" applyAlignment="1">
      <alignment horizontal="center"/>
    </xf>
    <xf numFmtId="0" fontId="2" fillId="0" borderId="0" xfId="0" applyFont="1" applyAlignment="1" applyProtection="1">
      <alignment horizontal="center"/>
      <protection hidden="1"/>
    </xf>
    <xf numFmtId="0" fontId="4" fillId="0" borderId="0" xfId="0" applyFont="1" applyAlignment="1" applyProtection="1">
      <alignment horizontal="center"/>
      <protection hidden="1"/>
    </xf>
    <xf numFmtId="0" fontId="0" fillId="0" borderId="0" xfId="0" applyFill="1" applyBorder="1" applyAlignment="1">
      <alignment horizontal="left"/>
    </xf>
    <xf numFmtId="164" fontId="3" fillId="0" borderId="0" xfId="1" applyNumberFormat="1" applyFont="1" applyFill="1" applyBorder="1" applyAlignment="1">
      <alignment horizontal="center"/>
    </xf>
    <xf numFmtId="166" fontId="4" fillId="0" borderId="16" xfId="3" applyNumberFormat="1" applyFont="1" applyFill="1" applyBorder="1" applyAlignment="1">
      <alignment horizontal="center"/>
    </xf>
    <xf numFmtId="166" fontId="4" fillId="0" borderId="0" xfId="3" applyNumberFormat="1" applyFont="1" applyFill="1" applyBorder="1" applyAlignment="1">
      <alignment horizontal="center"/>
    </xf>
    <xf numFmtId="166" fontId="3" fillId="0" borderId="16" xfId="3" applyNumberFormat="1" applyFont="1" applyFill="1" applyBorder="1" applyAlignment="1">
      <alignment horizontal="center"/>
    </xf>
    <xf numFmtId="164" fontId="4" fillId="0" borderId="0" xfId="1" applyNumberFormat="1" applyFont="1" applyFill="1" applyBorder="1" applyAlignment="1">
      <alignment horizontal="center"/>
    </xf>
    <xf numFmtId="166" fontId="3" fillId="0" borderId="0" xfId="3" applyNumberFormat="1" applyFont="1" applyFill="1" applyBorder="1" applyAlignment="1">
      <alignment horizontal="center"/>
    </xf>
    <xf numFmtId="10" fontId="4" fillId="0" borderId="16" xfId="3" applyNumberFormat="1" applyFont="1" applyFill="1" applyBorder="1" applyAlignment="1">
      <alignment horizontal="center"/>
    </xf>
    <xf numFmtId="164" fontId="12" fillId="0" borderId="0" xfId="1" applyNumberFormat="1" applyFont="1" applyFill="1" applyBorder="1" applyAlignment="1">
      <alignment horizontal="center" wrapText="1"/>
    </xf>
    <xf numFmtId="166" fontId="5" fillId="0" borderId="0" xfId="1" applyNumberFormat="1" applyFont="1" applyFill="1" applyBorder="1" applyAlignment="1">
      <alignment horizontal="center"/>
    </xf>
    <xf numFmtId="166" fontId="6" fillId="0" borderId="0" xfId="1" applyNumberFormat="1" applyFont="1" applyFill="1" applyBorder="1" applyAlignment="1">
      <alignment horizontal="center"/>
    </xf>
    <xf numFmtId="166" fontId="6" fillId="4" borderId="0" xfId="1" applyNumberFormat="1" applyFont="1" applyFill="1" applyBorder="1" applyAlignment="1">
      <alignment horizontal="center"/>
    </xf>
    <xf numFmtId="166" fontId="5" fillId="0" borderId="0" xfId="3" applyNumberFormat="1" applyFont="1" applyFill="1" applyBorder="1" applyAlignment="1" applyProtection="1">
      <alignment horizontal="center"/>
    </xf>
    <xf numFmtId="166" fontId="6" fillId="0" borderId="0" xfId="1" applyNumberFormat="1" applyFont="1" applyFill="1" applyBorder="1" applyAlignment="1" applyProtection="1">
      <alignment horizontal="center"/>
    </xf>
    <xf numFmtId="166" fontId="6" fillId="9" borderId="0" xfId="1" quotePrefix="1" applyNumberFormat="1" applyFont="1" applyFill="1" applyBorder="1" applyAlignment="1">
      <alignment horizontal="center"/>
    </xf>
    <xf numFmtId="44" fontId="3" fillId="0" borderId="0" xfId="2" applyFont="1" applyFill="1" applyBorder="1" applyAlignment="1">
      <alignment wrapText="1"/>
    </xf>
    <xf numFmtId="0" fontId="0" fillId="0" borderId="0" xfId="0" applyFill="1" applyBorder="1" applyAlignment="1">
      <alignment wrapText="1"/>
    </xf>
    <xf numFmtId="44" fontId="3" fillId="0" borderId="0" xfId="2" applyFont="1" applyFill="1" applyBorder="1" applyAlignment="1">
      <alignment horizontal="left" vertical="top" wrapText="1"/>
    </xf>
    <xf numFmtId="10" fontId="4" fillId="0" borderId="0" xfId="3" applyNumberFormat="1" applyFont="1" applyFill="1" applyBorder="1" applyAlignment="1">
      <alignment horizontal="center"/>
    </xf>
    <xf numFmtId="166" fontId="4" fillId="0" borderId="18" xfId="3" applyNumberFormat="1" applyFont="1" applyFill="1" applyBorder="1" applyAlignment="1">
      <alignment horizontal="center"/>
    </xf>
    <xf numFmtId="0" fontId="5" fillId="0" borderId="0" xfId="0" applyFont="1" applyFill="1" applyBorder="1" applyAlignment="1">
      <alignment horizontal="left"/>
    </xf>
    <xf numFmtId="44" fontId="5" fillId="0" borderId="0" xfId="2" applyFont="1" applyFill="1" applyBorder="1" applyAlignment="1">
      <alignment horizontal="left" wrapText="1"/>
    </xf>
    <xf numFmtId="0" fontId="4" fillId="0" borderId="0" xfId="0" applyFont="1" applyFill="1" applyBorder="1"/>
    <xf numFmtId="166" fontId="4" fillId="0" borderId="19" xfId="3" applyNumberFormat="1" applyFont="1" applyFill="1" applyBorder="1" applyAlignment="1">
      <alignment horizontal="center"/>
    </xf>
    <xf numFmtId="164" fontId="3" fillId="0" borderId="17" xfId="1" applyNumberFormat="1" applyFont="1" applyFill="1" applyBorder="1" applyAlignment="1">
      <alignment horizontal="center"/>
    </xf>
    <xf numFmtId="164" fontId="3" fillId="0" borderId="16" xfId="1" applyNumberFormat="1" applyFont="1" applyFill="1" applyBorder="1" applyAlignment="1">
      <alignment horizontal="center"/>
    </xf>
    <xf numFmtId="10" fontId="4" fillId="0" borderId="18" xfId="3" applyNumberFormat="1" applyFont="1" applyFill="1" applyBorder="1" applyAlignment="1">
      <alignment horizontal="center"/>
    </xf>
    <xf numFmtId="164" fontId="4" fillId="0" borderId="16" xfId="1" applyNumberFormat="1" applyFont="1" applyFill="1" applyBorder="1" applyAlignment="1">
      <alignment horizontal="center"/>
    </xf>
    <xf numFmtId="0" fontId="25" fillId="0" borderId="0" xfId="0" applyFont="1" applyFill="1" applyBorder="1" applyAlignment="1">
      <alignment vertical="top" wrapText="1"/>
    </xf>
    <xf numFmtId="0" fontId="14" fillId="0" borderId="0" xfId="0" applyFont="1" applyFill="1" applyBorder="1" applyAlignment="1">
      <alignment vertical="top" wrapText="1"/>
    </xf>
    <xf numFmtId="0" fontId="15" fillId="0" borderId="0" xfId="0" applyFont="1" applyFill="1" applyBorder="1" applyAlignment="1">
      <alignment vertical="top" wrapText="1"/>
    </xf>
    <xf numFmtId="164" fontId="3" fillId="0" borderId="33" xfId="1" applyNumberFormat="1" applyFont="1" applyFill="1" applyBorder="1" applyAlignment="1">
      <alignment horizontal="center"/>
    </xf>
    <xf numFmtId="49" fontId="20" fillId="0" borderId="32" xfId="0" applyNumberFormat="1" applyFont="1" applyFill="1" applyBorder="1" applyAlignment="1">
      <alignment horizontal="left"/>
    </xf>
    <xf numFmtId="164" fontId="3" fillId="0" borderId="34" xfId="1" applyNumberFormat="1" applyFont="1" applyFill="1" applyBorder="1" applyAlignment="1">
      <alignment horizontal="center"/>
    </xf>
    <xf numFmtId="49" fontId="3" fillId="0" borderId="32" xfId="0" applyNumberFormat="1" applyFont="1" applyFill="1" applyBorder="1" applyAlignment="1">
      <alignment horizontal="left"/>
    </xf>
    <xf numFmtId="164" fontId="3" fillId="0" borderId="35" xfId="1" applyNumberFormat="1" applyFont="1" applyFill="1" applyBorder="1" applyAlignment="1">
      <alignment horizontal="center"/>
    </xf>
    <xf numFmtId="49" fontId="3" fillId="0" borderId="32" xfId="2" applyNumberFormat="1" applyFont="1" applyFill="1" applyBorder="1" applyAlignment="1">
      <alignment horizontal="left" vertical="top" wrapText="1"/>
    </xf>
    <xf numFmtId="166" fontId="4" fillId="0" borderId="35" xfId="3" applyNumberFormat="1" applyFont="1" applyFill="1" applyBorder="1" applyAlignment="1">
      <alignment horizontal="center"/>
    </xf>
    <xf numFmtId="166" fontId="3" fillId="0" borderId="35" xfId="3" applyNumberFormat="1" applyFont="1" applyFill="1" applyBorder="1" applyAlignment="1">
      <alignment horizontal="center"/>
    </xf>
    <xf numFmtId="10" fontId="4" fillId="0" borderId="35" xfId="3" applyNumberFormat="1" applyFont="1" applyFill="1" applyBorder="1" applyAlignment="1">
      <alignment horizontal="center"/>
    </xf>
    <xf numFmtId="49" fontId="3" fillId="0" borderId="32" xfId="2" applyNumberFormat="1" applyFont="1" applyFill="1" applyBorder="1" applyAlignment="1">
      <alignment horizontal="right" vertical="top" wrapText="1"/>
    </xf>
    <xf numFmtId="10" fontId="4" fillId="0" borderId="33" xfId="3" applyNumberFormat="1" applyFont="1" applyFill="1" applyBorder="1" applyAlignment="1">
      <alignment horizontal="center"/>
    </xf>
    <xf numFmtId="49" fontId="4" fillId="0" borderId="32" xfId="0" applyNumberFormat="1" applyFont="1" applyFill="1" applyBorder="1" applyAlignment="1">
      <alignment horizontal="left"/>
    </xf>
    <xf numFmtId="164" fontId="4" fillId="0" borderId="35" xfId="1" applyNumberFormat="1" applyFont="1" applyFill="1" applyBorder="1" applyAlignment="1">
      <alignment horizontal="center"/>
    </xf>
    <xf numFmtId="49" fontId="3" fillId="0" borderId="32" xfId="2" applyNumberFormat="1" applyFont="1" applyFill="1" applyBorder="1" applyAlignment="1">
      <alignment vertical="top" wrapText="1"/>
    </xf>
    <xf numFmtId="49" fontId="3" fillId="0" borderId="32" xfId="0" applyNumberFormat="1" applyFont="1" applyFill="1" applyBorder="1" applyAlignment="1"/>
    <xf numFmtId="166" fontId="4" fillId="0" borderId="36" xfId="3" applyNumberFormat="1" applyFont="1" applyFill="1" applyBorder="1" applyAlignment="1">
      <alignment horizontal="center"/>
    </xf>
    <xf numFmtId="166" fontId="4" fillId="0" borderId="33" xfId="3" applyNumberFormat="1" applyFont="1" applyFill="1" applyBorder="1" applyAlignment="1">
      <alignment horizontal="center"/>
    </xf>
    <xf numFmtId="166" fontId="4" fillId="0" borderId="37" xfId="3" applyNumberFormat="1" applyFont="1" applyFill="1" applyBorder="1" applyAlignment="1">
      <alignment horizontal="center"/>
    </xf>
    <xf numFmtId="164" fontId="5" fillId="2" borderId="0" xfId="1" applyNumberFormat="1" applyFont="1" applyFill="1" applyBorder="1" applyAlignment="1">
      <alignment horizontal="center"/>
    </xf>
    <xf numFmtId="49" fontId="5" fillId="0" borderId="0" xfId="2" applyNumberFormat="1" applyFont="1" applyFill="1" applyBorder="1" applyAlignment="1">
      <alignment horizontal="left" vertical="top" wrapText="1"/>
    </xf>
    <xf numFmtId="44" fontId="5" fillId="0" borderId="0" xfId="2" applyFont="1" applyFill="1" applyBorder="1" applyAlignment="1">
      <alignment horizontal="center"/>
    </xf>
    <xf numFmtId="49" fontId="24" fillId="0" borderId="0" xfId="0" applyNumberFormat="1" applyFont="1" applyFill="1" applyBorder="1" applyAlignment="1">
      <alignment horizontal="center" wrapText="1"/>
    </xf>
    <xf numFmtId="49" fontId="5" fillId="0" borderId="0" xfId="0" applyNumberFormat="1" applyFont="1" applyFill="1" applyBorder="1" applyAlignment="1">
      <alignment horizontal="left" indent="1"/>
    </xf>
    <xf numFmtId="49" fontId="5" fillId="0" borderId="0" xfId="0" applyNumberFormat="1" applyFont="1" applyFill="1" applyBorder="1" applyAlignment="1">
      <alignment horizontal="right"/>
    </xf>
    <xf numFmtId="49" fontId="20" fillId="4" borderId="0" xfId="0" applyNumberFormat="1" applyFont="1" applyFill="1" applyBorder="1" applyAlignment="1">
      <alignment horizontal="left"/>
    </xf>
    <xf numFmtId="49" fontId="5" fillId="0" borderId="0" xfId="2" applyNumberFormat="1" applyFont="1" applyFill="1" applyBorder="1" applyAlignment="1">
      <alignment vertical="top" wrapText="1"/>
    </xf>
    <xf numFmtId="49" fontId="5" fillId="0" borderId="0" xfId="0" applyNumberFormat="1" applyFont="1" applyFill="1" applyBorder="1" applyAlignment="1"/>
    <xf numFmtId="0" fontId="4" fillId="4" borderId="0" xfId="0" applyFont="1" applyFill="1" applyBorder="1"/>
    <xf numFmtId="166" fontId="6" fillId="3" borderId="4" xfId="3" applyNumberFormat="1" applyFont="1" applyFill="1" applyBorder="1" applyAlignment="1" applyProtection="1">
      <alignment horizontal="center"/>
      <protection locked="0"/>
    </xf>
    <xf numFmtId="10" fontId="6" fillId="3" borderId="4" xfId="3" applyNumberFormat="1" applyFont="1" applyFill="1" applyBorder="1" applyAlignment="1" applyProtection="1">
      <alignment horizontal="center"/>
      <protection locked="0"/>
    </xf>
    <xf numFmtId="14" fontId="13" fillId="0" borderId="19" xfId="0" applyNumberFormat="1" applyFont="1" applyFill="1" applyBorder="1" applyAlignment="1">
      <alignment horizontal="right"/>
    </xf>
    <xf numFmtId="49" fontId="10" fillId="10" borderId="0" xfId="0" applyNumberFormat="1" applyFont="1" applyFill="1" applyBorder="1" applyAlignment="1">
      <alignment horizontal="center"/>
    </xf>
    <xf numFmtId="49" fontId="5" fillId="0" borderId="0" xfId="0" applyNumberFormat="1" applyFont="1" applyFill="1" applyBorder="1" applyAlignment="1">
      <alignment horizontal="left" wrapText="1"/>
    </xf>
    <xf numFmtId="49" fontId="5" fillId="0" borderId="0" xfId="0" applyNumberFormat="1" applyFont="1" applyFill="1" applyBorder="1" applyAlignment="1">
      <alignment horizontal="center" vertical="top" wrapText="1"/>
    </xf>
    <xf numFmtId="168" fontId="5" fillId="0" borderId="0" xfId="1" applyNumberFormat="1" applyFont="1" applyFill="1" applyBorder="1" applyAlignment="1">
      <alignment horizontal="center"/>
    </xf>
    <xf numFmtId="168" fontId="6" fillId="0" borderId="0" xfId="1" applyNumberFormat="1" applyFont="1" applyFill="1" applyBorder="1" applyAlignment="1">
      <alignment horizontal="center"/>
    </xf>
    <xf numFmtId="49" fontId="5" fillId="13" borderId="8" xfId="0" applyNumberFormat="1" applyFont="1" applyFill="1" applyBorder="1" applyAlignment="1">
      <alignment horizontal="center"/>
    </xf>
    <xf numFmtId="49" fontId="5" fillId="14" borderId="0" xfId="0" applyNumberFormat="1" applyFont="1" applyFill="1" applyBorder="1" applyAlignment="1">
      <alignment horizontal="center"/>
    </xf>
    <xf numFmtId="0" fontId="5" fillId="14" borderId="0" xfId="0" applyFont="1" applyFill="1" applyBorder="1" applyAlignment="1">
      <alignment horizontal="center"/>
    </xf>
    <xf numFmtId="17" fontId="5" fillId="14" borderId="0" xfId="0" applyNumberFormat="1" applyFont="1" applyFill="1" applyBorder="1" applyAlignment="1">
      <alignment horizontal="center"/>
    </xf>
    <xf numFmtId="10" fontId="5" fillId="14" borderId="0" xfId="0" applyNumberFormat="1" applyFont="1" applyFill="1" applyBorder="1" applyAlignment="1">
      <alignment horizontal="center"/>
    </xf>
    <xf numFmtId="1" fontId="5" fillId="14" borderId="9" xfId="0" applyNumberFormat="1" applyFont="1" applyFill="1" applyBorder="1" applyAlignment="1">
      <alignment horizontal="center"/>
    </xf>
    <xf numFmtId="49" fontId="5" fillId="13" borderId="12" xfId="0" applyNumberFormat="1" applyFont="1" applyFill="1" applyBorder="1" applyAlignment="1">
      <alignment horizontal="center"/>
    </xf>
    <xf numFmtId="49" fontId="5" fillId="14" borderId="10" xfId="0" applyNumberFormat="1" applyFont="1" applyFill="1" applyBorder="1" applyAlignment="1">
      <alignment horizontal="center"/>
    </xf>
    <xf numFmtId="0" fontId="5" fillId="14" borderId="10" xfId="0" applyFont="1" applyFill="1" applyBorder="1" applyAlignment="1">
      <alignment horizontal="center"/>
    </xf>
    <xf numFmtId="17" fontId="5" fillId="14" borderId="10" xfId="0" applyNumberFormat="1" applyFont="1" applyFill="1" applyBorder="1" applyAlignment="1">
      <alignment horizontal="center"/>
    </xf>
    <xf numFmtId="10" fontId="5" fillId="14" borderId="10" xfId="0" applyNumberFormat="1" applyFont="1" applyFill="1" applyBorder="1" applyAlignment="1">
      <alignment horizontal="center"/>
    </xf>
    <xf numFmtId="1" fontId="5" fillId="14" borderId="11" xfId="0" applyNumberFormat="1" applyFont="1" applyFill="1" applyBorder="1" applyAlignment="1">
      <alignment horizontal="center"/>
    </xf>
    <xf numFmtId="49" fontId="5" fillId="13" borderId="2" xfId="2" applyNumberFormat="1" applyFont="1" applyFill="1" applyBorder="1" applyAlignment="1">
      <alignment horizontal="left" wrapText="1"/>
    </xf>
    <xf numFmtId="49" fontId="5" fillId="13" borderId="3" xfId="2" applyNumberFormat="1" applyFont="1" applyFill="1" applyBorder="1" applyAlignment="1">
      <alignment horizontal="left"/>
    </xf>
    <xf numFmtId="44" fontId="5" fillId="13" borderId="20" xfId="2" applyFont="1" applyFill="1" applyBorder="1" applyAlignment="1">
      <alignment horizontal="right"/>
    </xf>
    <xf numFmtId="44" fontId="5" fillId="13" borderId="21" xfId="2" applyFont="1" applyFill="1" applyBorder="1" applyAlignment="1">
      <alignment horizontal="right"/>
    </xf>
    <xf numFmtId="17" fontId="5" fillId="13" borderId="3" xfId="2" applyNumberFormat="1" applyFont="1" applyFill="1" applyBorder="1" applyAlignment="1">
      <alignment horizontal="center"/>
    </xf>
    <xf numFmtId="10" fontId="5" fillId="13" borderId="3" xfId="3" applyNumberFormat="1" applyFont="1" applyFill="1" applyBorder="1" applyAlignment="1">
      <alignment horizontal="center"/>
    </xf>
    <xf numFmtId="1" fontId="5" fillId="13" borderId="13" xfId="2" applyNumberFormat="1" applyFont="1" applyFill="1" applyBorder="1" applyAlignment="1">
      <alignment horizontal="center"/>
    </xf>
    <xf numFmtId="49" fontId="5" fillId="13" borderId="2" xfId="0" applyNumberFormat="1" applyFont="1" applyFill="1" applyBorder="1" applyAlignment="1">
      <alignment horizontal="center"/>
    </xf>
    <xf numFmtId="44" fontId="5" fillId="13" borderId="3" xfId="2" applyFont="1" applyFill="1" applyBorder="1" applyAlignment="1">
      <alignment horizontal="right"/>
    </xf>
    <xf numFmtId="49" fontId="5" fillId="13" borderId="12" xfId="0" applyNumberFormat="1" applyFont="1" applyFill="1" applyBorder="1" applyAlignment="1">
      <alignment horizontal="left"/>
    </xf>
    <xf numFmtId="49" fontId="6" fillId="13" borderId="10" xfId="2" applyNumberFormat="1" applyFont="1" applyFill="1" applyBorder="1" applyAlignment="1">
      <alignment horizontal="left"/>
    </xf>
    <xf numFmtId="17" fontId="6" fillId="13" borderId="10" xfId="2" applyNumberFormat="1" applyFont="1" applyFill="1" applyBorder="1" applyAlignment="1">
      <alignment horizontal="center"/>
    </xf>
    <xf numFmtId="10" fontId="6" fillId="13" borderId="10" xfId="3" applyNumberFormat="1" applyFont="1" applyFill="1" applyBorder="1" applyAlignment="1">
      <alignment horizontal="center"/>
    </xf>
    <xf numFmtId="1" fontId="6" fillId="13" borderId="11" xfId="2" applyNumberFormat="1" applyFont="1" applyFill="1" applyBorder="1" applyAlignment="1">
      <alignment horizontal="center"/>
    </xf>
    <xf numFmtId="49" fontId="5" fillId="12" borderId="5" xfId="0" applyNumberFormat="1" applyFont="1" applyFill="1" applyBorder="1" applyAlignment="1">
      <alignment horizontal="center"/>
    </xf>
    <xf numFmtId="49" fontId="5" fillId="16" borderId="6" xfId="0" applyNumberFormat="1" applyFont="1" applyFill="1" applyBorder="1" applyAlignment="1">
      <alignment horizontal="center"/>
    </xf>
    <xf numFmtId="49" fontId="5" fillId="16" borderId="6" xfId="0" quotePrefix="1" applyNumberFormat="1" applyFont="1" applyFill="1" applyBorder="1" applyAlignment="1">
      <alignment horizontal="center"/>
    </xf>
    <xf numFmtId="49" fontId="5" fillId="16" borderId="7" xfId="0" applyNumberFormat="1" applyFont="1" applyFill="1" applyBorder="1" applyAlignment="1">
      <alignment horizontal="center"/>
    </xf>
    <xf numFmtId="49" fontId="5" fillId="12" borderId="12" xfId="0" applyNumberFormat="1" applyFont="1" applyFill="1" applyBorder="1" applyAlignment="1">
      <alignment horizontal="center"/>
    </xf>
    <xf numFmtId="49" fontId="5" fillId="16" borderId="10" xfId="0" applyNumberFormat="1" applyFont="1" applyFill="1" applyBorder="1" applyAlignment="1">
      <alignment horizontal="center"/>
    </xf>
    <xf numFmtId="49" fontId="5" fillId="16" borderId="10" xfId="0" quotePrefix="1" applyNumberFormat="1" applyFont="1" applyFill="1" applyBorder="1" applyAlignment="1">
      <alignment horizontal="center"/>
    </xf>
    <xf numFmtId="49" fontId="5" fillId="16" borderId="11" xfId="0" applyNumberFormat="1" applyFont="1" applyFill="1" applyBorder="1" applyAlignment="1">
      <alignment horizontal="center"/>
    </xf>
    <xf numFmtId="49" fontId="7" fillId="10" borderId="0" xfId="0" applyNumberFormat="1" applyFont="1" applyFill="1" applyBorder="1" applyAlignment="1">
      <alignment horizontal="left"/>
    </xf>
    <xf numFmtId="166" fontId="5" fillId="18" borderId="0" xfId="1" applyNumberFormat="1" applyFont="1" applyFill="1" applyBorder="1" applyAlignment="1">
      <alignment horizontal="center"/>
    </xf>
    <xf numFmtId="164" fontId="5" fillId="18" borderId="0" xfId="1" applyNumberFormat="1" applyFont="1" applyFill="1" applyBorder="1" applyAlignment="1">
      <alignment horizontal="center"/>
    </xf>
    <xf numFmtId="49" fontId="5" fillId="10" borderId="0" xfId="0" applyNumberFormat="1" applyFont="1" applyFill="1" applyBorder="1" applyAlignment="1">
      <alignment horizontal="left"/>
    </xf>
    <xf numFmtId="9" fontId="6" fillId="10" borderId="0" xfId="1" applyNumberFormat="1" applyFont="1" applyFill="1" applyBorder="1" applyAlignment="1">
      <alignment horizontal="center"/>
    </xf>
    <xf numFmtId="165" fontId="6" fillId="10" borderId="0" xfId="1" applyNumberFormat="1" applyFont="1" applyFill="1" applyBorder="1" applyAlignment="1">
      <alignment horizontal="center"/>
    </xf>
    <xf numFmtId="9" fontId="6" fillId="10" borderId="0" xfId="1" quotePrefix="1" applyNumberFormat="1" applyFont="1" applyFill="1" applyBorder="1" applyAlignment="1">
      <alignment horizontal="center"/>
    </xf>
    <xf numFmtId="165" fontId="6" fillId="10" borderId="4" xfId="2" applyNumberFormat="1" applyFont="1" applyFill="1" applyBorder="1" applyAlignment="1">
      <alignment horizontal="center"/>
    </xf>
    <xf numFmtId="9" fontId="13" fillId="10" borderId="0" xfId="1" applyNumberFormat="1" applyFont="1" applyFill="1" applyBorder="1" applyAlignment="1">
      <alignment horizontal="center"/>
    </xf>
    <xf numFmtId="164" fontId="13" fillId="10" borderId="0" xfId="1" applyNumberFormat="1" applyFont="1" applyFill="1" applyBorder="1" applyAlignment="1">
      <alignment horizontal="center"/>
    </xf>
    <xf numFmtId="165" fontId="7" fillId="10" borderId="4" xfId="1" applyNumberFormat="1" applyFont="1" applyFill="1" applyBorder="1" applyAlignment="1">
      <alignment horizontal="center"/>
    </xf>
    <xf numFmtId="49" fontId="6" fillId="19" borderId="19" xfId="0" applyNumberFormat="1" applyFont="1" applyFill="1" applyBorder="1" applyAlignment="1">
      <alignment horizontal="left" wrapText="1"/>
    </xf>
    <xf numFmtId="49" fontId="6" fillId="19" borderId="19" xfId="2" applyNumberFormat="1" applyFont="1" applyFill="1" applyBorder="1" applyAlignment="1">
      <alignment horizontal="left" vertical="top" wrapText="1"/>
    </xf>
    <xf numFmtId="49" fontId="6" fillId="19" borderId="19" xfId="2" applyNumberFormat="1" applyFont="1" applyFill="1" applyBorder="1" applyAlignment="1">
      <alignment horizontal="left" wrapText="1"/>
    </xf>
    <xf numFmtId="49" fontId="6" fillId="19" borderId="19" xfId="0" applyNumberFormat="1" applyFont="1" applyFill="1" applyBorder="1" applyAlignment="1">
      <alignment horizontal="center" wrapText="1"/>
    </xf>
    <xf numFmtId="49" fontId="6" fillId="19" borderId="17" xfId="2" applyNumberFormat="1" applyFont="1" applyFill="1" applyBorder="1" applyAlignment="1">
      <alignment horizontal="left" wrapText="1"/>
    </xf>
    <xf numFmtId="49" fontId="6" fillId="19" borderId="13" xfId="2" applyNumberFormat="1" applyFont="1" applyFill="1" applyBorder="1" applyAlignment="1">
      <alignment horizontal="center"/>
    </xf>
    <xf numFmtId="49" fontId="6" fillId="19" borderId="13" xfId="2" applyNumberFormat="1" applyFont="1" applyFill="1" applyBorder="1" applyAlignment="1">
      <alignment horizontal="center" wrapText="1"/>
    </xf>
    <xf numFmtId="0" fontId="5" fillId="15" borderId="2" xfId="0" applyFont="1" applyFill="1" applyBorder="1" applyAlignment="1">
      <alignment horizontal="left"/>
    </xf>
    <xf numFmtId="49" fontId="5" fillId="15" borderId="3" xfId="2" applyNumberFormat="1" applyFont="1" applyFill="1" applyBorder="1" applyAlignment="1">
      <alignment horizontal="center"/>
    </xf>
    <xf numFmtId="164" fontId="5" fillId="15" borderId="3" xfId="1" applyNumberFormat="1" applyFont="1" applyFill="1" applyBorder="1" applyAlignment="1">
      <alignment horizontal="center"/>
    </xf>
    <xf numFmtId="164" fontId="5" fillId="15" borderId="13" xfId="1" applyNumberFormat="1" applyFont="1" applyFill="1" applyBorder="1" applyAlignment="1">
      <alignment horizontal="center"/>
    </xf>
    <xf numFmtId="49" fontId="5" fillId="20" borderId="2" xfId="0" applyNumberFormat="1" applyFont="1" applyFill="1" applyBorder="1" applyAlignment="1">
      <alignment horizontal="left"/>
    </xf>
    <xf numFmtId="49" fontId="5" fillId="20" borderId="3" xfId="2" applyNumberFormat="1" applyFont="1" applyFill="1" applyBorder="1" applyAlignment="1">
      <alignment horizontal="center"/>
    </xf>
    <xf numFmtId="165" fontId="5" fillId="20" borderId="3" xfId="2" applyNumberFormat="1" applyFont="1" applyFill="1" applyBorder="1" applyAlignment="1">
      <alignment horizontal="center"/>
    </xf>
    <xf numFmtId="0" fontId="12" fillId="20" borderId="13" xfId="0" applyFont="1" applyFill="1" applyBorder="1"/>
    <xf numFmtId="49" fontId="18" fillId="0" borderId="3" xfId="0" applyNumberFormat="1" applyFont="1" applyFill="1" applyBorder="1" applyAlignment="1">
      <alignment horizontal="left"/>
    </xf>
    <xf numFmtId="49" fontId="5" fillId="0" borderId="0" xfId="2" applyNumberFormat="1" applyFont="1" applyFill="1" applyBorder="1" applyAlignment="1">
      <alignment horizontal="right" vertical="top" wrapText="1"/>
    </xf>
    <xf numFmtId="165" fontId="5" fillId="0" borderId="4" xfId="2" applyNumberFormat="1" applyFont="1" applyFill="1" applyBorder="1" applyAlignment="1" applyProtection="1">
      <alignment horizontal="center"/>
      <protection locked="0"/>
    </xf>
    <xf numFmtId="42" fontId="6" fillId="11" borderId="0" xfId="1" quotePrefix="1" applyNumberFormat="1" applyFont="1" applyFill="1" applyBorder="1" applyAlignment="1">
      <alignment horizontal="center"/>
    </xf>
    <xf numFmtId="169" fontId="6" fillId="3" borderId="8" xfId="0" applyNumberFormat="1" applyFont="1" applyFill="1" applyBorder="1" applyAlignment="1" applyProtection="1">
      <alignment horizontal="center"/>
      <protection locked="0"/>
    </xf>
    <xf numFmtId="44" fontId="5" fillId="3" borderId="19" xfId="2" applyFont="1" applyFill="1" applyBorder="1" applyAlignment="1" applyProtection="1">
      <alignment horizontal="center"/>
      <protection locked="0"/>
    </xf>
    <xf numFmtId="42" fontId="6" fillId="11" borderId="0" xfId="1" applyNumberFormat="1" applyFont="1" applyFill="1" applyBorder="1" applyAlignment="1">
      <alignment horizontal="center"/>
    </xf>
    <xf numFmtId="42" fontId="6" fillId="0" borderId="0" xfId="1" applyNumberFormat="1" applyFont="1" applyFill="1" applyBorder="1" applyAlignment="1">
      <alignment horizontal="center"/>
    </xf>
    <xf numFmtId="165" fontId="5" fillId="11" borderId="4" xfId="2" applyNumberFormat="1" applyFont="1" applyFill="1" applyBorder="1" applyAlignment="1" applyProtection="1">
      <alignment horizontal="center"/>
      <protection locked="0"/>
    </xf>
    <xf numFmtId="0" fontId="4" fillId="4" borderId="0" xfId="0" applyFont="1" applyFill="1" applyBorder="1" applyAlignment="1">
      <alignment horizontal="left" vertical="top"/>
    </xf>
    <xf numFmtId="49" fontId="31" fillId="0" borderId="8" xfId="0" applyNumberFormat="1" applyFont="1" applyFill="1" applyBorder="1" applyAlignment="1">
      <alignment horizontal="left" vertical="top"/>
    </xf>
    <xf numFmtId="49" fontId="31" fillId="0" borderId="0" xfId="0" applyNumberFormat="1" applyFont="1" applyFill="1" applyBorder="1" applyAlignment="1">
      <alignment horizontal="left" vertical="top"/>
    </xf>
    <xf numFmtId="0" fontId="0" fillId="0" borderId="0" xfId="0" applyFill="1" applyBorder="1" applyAlignment="1">
      <alignment horizontal="center"/>
    </xf>
    <xf numFmtId="10" fontId="4" fillId="0" borderId="36" xfId="3" applyNumberFormat="1" applyFont="1" applyFill="1" applyBorder="1" applyAlignment="1">
      <alignment horizontal="center"/>
    </xf>
    <xf numFmtId="44" fontId="1" fillId="0" borderId="0" xfId="2" applyFont="1" applyAlignment="1">
      <alignment horizontal="center" vertical="top" wrapText="1"/>
    </xf>
    <xf numFmtId="169" fontId="6" fillId="3" borderId="41" xfId="0" applyNumberFormat="1" applyFont="1" applyFill="1" applyBorder="1" applyAlignment="1" applyProtection="1">
      <alignment horizontal="center"/>
      <protection locked="0"/>
    </xf>
    <xf numFmtId="0" fontId="1" fillId="4" borderId="0" xfId="0" applyFont="1" applyFill="1" applyBorder="1" applyAlignment="1">
      <alignment horizontal="left" vertical="top"/>
    </xf>
    <xf numFmtId="0" fontId="4" fillId="6" borderId="0" xfId="0" applyFont="1" applyFill="1" applyBorder="1" applyAlignment="1">
      <alignment horizontal="left"/>
    </xf>
    <xf numFmtId="0" fontId="3" fillId="4" borderId="0" xfId="0" applyFont="1" applyFill="1" applyBorder="1" applyAlignment="1">
      <alignment horizontal="left"/>
    </xf>
    <xf numFmtId="164" fontId="1" fillId="4" borderId="0" xfId="1" applyNumberFormat="1" applyFont="1" applyFill="1" applyBorder="1" applyAlignment="1">
      <alignment horizontal="center"/>
    </xf>
    <xf numFmtId="0" fontId="15" fillId="0" borderId="0" xfId="0" applyFont="1" applyAlignment="1">
      <alignment horizontal="center"/>
    </xf>
    <xf numFmtId="44" fontId="1" fillId="0" borderId="0" xfId="0" applyNumberFormat="1" applyFont="1"/>
    <xf numFmtId="10" fontId="5" fillId="0" borderId="4" xfId="1" applyNumberFormat="1" applyFont="1" applyFill="1" applyBorder="1" applyAlignment="1">
      <alignment horizontal="center"/>
    </xf>
    <xf numFmtId="44" fontId="5" fillId="4" borderId="19" xfId="0" applyNumberFormat="1" applyFont="1" applyFill="1" applyBorder="1" applyAlignment="1">
      <alignment horizontal="right"/>
    </xf>
    <xf numFmtId="0" fontId="3" fillId="4" borderId="19" xfId="0" applyFont="1" applyFill="1" applyBorder="1"/>
    <xf numFmtId="49" fontId="36" fillId="0" borderId="0" xfId="0" applyNumberFormat="1" applyFont="1" applyFill="1" applyBorder="1" applyAlignment="1">
      <alignment vertical="top" wrapText="1"/>
    </xf>
    <xf numFmtId="165" fontId="5" fillId="0" borderId="4" xfId="2" applyNumberFormat="1" applyFont="1" applyFill="1" applyBorder="1" applyAlignment="1">
      <alignment horizontal="center"/>
    </xf>
    <xf numFmtId="165" fontId="1" fillId="4" borderId="0" xfId="2" applyNumberFormat="1" applyFont="1" applyFill="1" applyBorder="1"/>
    <xf numFmtId="165" fontId="5" fillId="4" borderId="0" xfId="0" applyNumberFormat="1" applyFont="1" applyFill="1" applyBorder="1"/>
    <xf numFmtId="165" fontId="0" fillId="4" borderId="0" xfId="0" applyNumberFormat="1" applyFill="1" applyBorder="1"/>
    <xf numFmtId="165" fontId="6" fillId="4" borderId="0" xfId="1" applyNumberFormat="1" applyFont="1" applyFill="1" applyBorder="1" applyAlignment="1">
      <alignment horizontal="center"/>
    </xf>
    <xf numFmtId="165" fontId="5" fillId="0" borderId="42" xfId="2" applyNumberFormat="1" applyFont="1" applyFill="1" applyBorder="1" applyAlignment="1">
      <alignment horizontal="center"/>
    </xf>
    <xf numFmtId="165" fontId="5" fillId="0" borderId="20" xfId="0" applyNumberFormat="1" applyFont="1" applyBorder="1"/>
    <xf numFmtId="0" fontId="5" fillId="4" borderId="4" xfId="0" applyFont="1" applyFill="1" applyBorder="1" applyAlignment="1">
      <alignment horizontal="right"/>
    </xf>
    <xf numFmtId="10" fontId="6" fillId="0" borderId="4" xfId="1" applyNumberFormat="1" applyFont="1" applyFill="1" applyBorder="1" applyAlignment="1">
      <alignment horizontal="center"/>
    </xf>
    <xf numFmtId="165" fontId="7" fillId="0" borderId="4" xfId="0" applyNumberFormat="1" applyFont="1" applyFill="1" applyBorder="1"/>
    <xf numFmtId="165" fontId="4" fillId="0" borderId="9" xfId="0" applyNumberFormat="1" applyFont="1" applyFill="1" applyBorder="1"/>
    <xf numFmtId="165" fontId="7" fillId="0" borderId="4" xfId="2" applyNumberFormat="1" applyFont="1" applyFill="1" applyBorder="1" applyAlignment="1">
      <alignment horizontal="center"/>
    </xf>
    <xf numFmtId="165" fontId="22" fillId="0" borderId="4" xfId="2" applyNumberFormat="1" applyFont="1" applyFill="1" applyBorder="1" applyAlignment="1">
      <alignment horizontal="center"/>
    </xf>
    <xf numFmtId="165" fontId="6" fillId="3" borderId="9" xfId="2" applyNumberFormat="1" applyFont="1" applyFill="1" applyBorder="1" applyAlignment="1" applyProtection="1">
      <alignment horizontal="center"/>
      <protection locked="0"/>
    </xf>
    <xf numFmtId="165" fontId="6" fillId="3" borderId="11" xfId="2" applyNumberFormat="1" applyFont="1" applyFill="1" applyBorder="1" applyAlignment="1" applyProtection="1">
      <alignment horizontal="center"/>
      <protection locked="0"/>
    </xf>
    <xf numFmtId="165" fontId="6" fillId="0" borderId="0" xfId="2" applyNumberFormat="1" applyFont="1" applyFill="1" applyBorder="1" applyAlignment="1" applyProtection="1">
      <alignment horizontal="center"/>
      <protection locked="0"/>
    </xf>
    <xf numFmtId="165" fontId="18" fillId="0" borderId="4" xfId="2" applyNumberFormat="1" applyFont="1" applyFill="1" applyBorder="1" applyAlignment="1">
      <alignment horizontal="center"/>
    </xf>
    <xf numFmtId="165" fontId="6" fillId="0" borderId="9" xfId="2" applyNumberFormat="1" applyFont="1" applyFill="1" applyBorder="1" applyAlignment="1" applyProtection="1"/>
    <xf numFmtId="165" fontId="6" fillId="3" borderId="9" xfId="2" applyNumberFormat="1" applyFont="1" applyFill="1" applyBorder="1" applyAlignment="1" applyProtection="1">
      <protection locked="0"/>
    </xf>
    <xf numFmtId="165" fontId="6" fillId="0" borderId="9" xfId="2" applyNumberFormat="1" applyFont="1" applyFill="1" applyBorder="1" applyAlignment="1"/>
    <xf numFmtId="165" fontId="18" fillId="0" borderId="3" xfId="2" applyNumberFormat="1" applyFont="1" applyFill="1" applyBorder="1" applyAlignment="1">
      <alignment horizontal="left" wrapText="1"/>
    </xf>
    <xf numFmtId="165" fontId="18" fillId="0" borderId="3" xfId="0" applyNumberFormat="1" applyFont="1" applyFill="1" applyBorder="1" applyAlignment="1">
      <alignment horizontal="center"/>
    </xf>
    <xf numFmtId="165" fontId="19" fillId="4" borderId="9" xfId="2" applyNumberFormat="1" applyFont="1" applyFill="1" applyBorder="1"/>
    <xf numFmtId="165" fontId="19" fillId="4" borderId="0" xfId="2" applyNumberFormat="1" applyFont="1" applyFill="1" applyBorder="1"/>
    <xf numFmtId="165" fontId="6" fillId="0" borderId="0" xfId="2" applyNumberFormat="1" applyFont="1" applyFill="1" applyBorder="1" applyAlignment="1">
      <alignment horizontal="left" vertical="top" wrapText="1" indent="1"/>
    </xf>
    <xf numFmtId="165" fontId="1" fillId="0" borderId="0" xfId="2" applyNumberFormat="1" applyFont="1" applyFill="1" applyBorder="1" applyAlignment="1">
      <alignment horizontal="center"/>
    </xf>
    <xf numFmtId="165" fontId="1" fillId="4" borderId="9" xfId="2" applyNumberFormat="1" applyFont="1" applyFill="1" applyBorder="1"/>
    <xf numFmtId="165" fontId="6" fillId="0" borderId="0" xfId="0" applyNumberFormat="1" applyFont="1" applyFill="1" applyBorder="1" applyAlignment="1">
      <alignment horizontal="left" indent="1"/>
    </xf>
    <xf numFmtId="165" fontId="0" fillId="4" borderId="9" xfId="0" applyNumberFormat="1" applyFill="1" applyBorder="1"/>
    <xf numFmtId="165" fontId="5" fillId="0" borderId="0" xfId="0" applyNumberFormat="1" applyFont="1" applyFill="1" applyBorder="1" applyAlignment="1">
      <alignment horizontal="left"/>
    </xf>
    <xf numFmtId="165" fontId="6" fillId="0" borderId="0" xfId="2" applyNumberFormat="1" applyFont="1" applyFill="1" applyBorder="1" applyAlignment="1" applyProtection="1">
      <alignment horizontal="left" vertical="top" wrapText="1" indent="1"/>
    </xf>
    <xf numFmtId="165" fontId="5" fillId="0" borderId="0" xfId="0" applyNumberFormat="1" applyFont="1" applyBorder="1" applyAlignment="1">
      <alignment horizontal="left"/>
    </xf>
    <xf numFmtId="165" fontId="1" fillId="4" borderId="0" xfId="2" applyNumberFormat="1" applyFont="1" applyFill="1" applyBorder="1" applyAlignment="1">
      <alignment horizontal="center"/>
    </xf>
    <xf numFmtId="165" fontId="6" fillId="0" borderId="10" xfId="0" applyNumberFormat="1" applyFont="1" applyFill="1" applyBorder="1" applyAlignment="1">
      <alignment horizontal="left" indent="1"/>
    </xf>
    <xf numFmtId="165" fontId="6" fillId="3" borderId="11" xfId="2" applyNumberFormat="1" applyFont="1" applyFill="1" applyBorder="1" applyAlignment="1" applyProtection="1">
      <protection locked="0"/>
    </xf>
    <xf numFmtId="165" fontId="6" fillId="4" borderId="0" xfId="2" applyNumberFormat="1" applyFont="1" applyFill="1" applyBorder="1" applyAlignment="1">
      <alignment horizontal="center"/>
    </xf>
    <xf numFmtId="165" fontId="5" fillId="4" borderId="0" xfId="0" applyNumberFormat="1" applyFont="1" applyFill="1" applyBorder="1" applyAlignment="1">
      <alignment horizontal="left"/>
    </xf>
    <xf numFmtId="165" fontId="6" fillId="4" borderId="10" xfId="2" applyNumberFormat="1" applyFont="1" applyFill="1" applyBorder="1" applyAlignment="1">
      <alignment horizontal="center"/>
    </xf>
    <xf numFmtId="165" fontId="7" fillId="4" borderId="0" xfId="0" applyNumberFormat="1" applyFont="1" applyFill="1" applyBorder="1"/>
    <xf numFmtId="165" fontId="16" fillId="4" borderId="14" xfId="0" applyNumberFormat="1" applyFont="1" applyFill="1" applyBorder="1" applyAlignment="1">
      <alignment horizontal="center"/>
    </xf>
    <xf numFmtId="165" fontId="7" fillId="7" borderId="14" xfId="0" applyNumberFormat="1" applyFont="1" applyFill="1" applyBorder="1" applyAlignment="1">
      <alignment horizontal="center"/>
    </xf>
    <xf numFmtId="165" fontId="16" fillId="4" borderId="14" xfId="2" applyNumberFormat="1" applyFont="1" applyFill="1" applyBorder="1" applyAlignment="1">
      <alignment horizontal="center"/>
    </xf>
    <xf numFmtId="165" fontId="7" fillId="4" borderId="15" xfId="0" applyNumberFormat="1" applyFont="1" applyFill="1" applyBorder="1"/>
    <xf numFmtId="165" fontId="0" fillId="0" borderId="0" xfId="0" applyNumberFormat="1" applyFill="1" applyBorder="1" applyAlignment="1">
      <alignment horizontal="center"/>
    </xf>
    <xf numFmtId="165" fontId="1" fillId="0" borderId="0" xfId="2" applyNumberFormat="1" applyFill="1" applyBorder="1" applyAlignment="1">
      <alignment horizontal="center"/>
    </xf>
    <xf numFmtId="165" fontId="0" fillId="0" borderId="9" xfId="0" applyNumberFormat="1" applyFill="1" applyBorder="1"/>
    <xf numFmtId="165" fontId="12" fillId="4" borderId="0" xfId="0" applyNumberFormat="1" applyFont="1" applyFill="1" applyBorder="1"/>
    <xf numFmtId="165" fontId="0" fillId="0" borderId="0" xfId="0" applyNumberFormat="1" applyFill="1" applyBorder="1" applyAlignment="1">
      <alignment horizontal="left" indent="1"/>
    </xf>
    <xf numFmtId="165" fontId="5" fillId="0" borderId="14" xfId="0" applyNumberFormat="1" applyFont="1" applyFill="1" applyBorder="1" applyAlignment="1">
      <alignment horizontal="center"/>
    </xf>
    <xf numFmtId="165" fontId="6" fillId="0" borderId="14" xfId="2" applyNumberFormat="1" applyFont="1" applyFill="1" applyBorder="1" applyAlignment="1">
      <alignment horizontal="center"/>
    </xf>
    <xf numFmtId="165" fontId="1" fillId="0" borderId="14" xfId="2" applyNumberFormat="1" applyFont="1" applyFill="1" applyBorder="1" applyAlignment="1">
      <alignment horizontal="center"/>
    </xf>
    <xf numFmtId="165" fontId="0" fillId="0" borderId="15" xfId="0" applyNumberFormat="1" applyFill="1" applyBorder="1"/>
    <xf numFmtId="165" fontId="5" fillId="4" borderId="0" xfId="0" applyNumberFormat="1" applyFont="1" applyFill="1" applyBorder="1" applyAlignment="1">
      <alignment horizontal="center"/>
    </xf>
    <xf numFmtId="165" fontId="5" fillId="4" borderId="0" xfId="2" applyNumberFormat="1" applyFont="1" applyFill="1" applyBorder="1" applyAlignment="1">
      <alignment horizontal="center" wrapText="1"/>
    </xf>
    <xf numFmtId="165" fontId="3" fillId="4" borderId="0" xfId="2" applyNumberFormat="1" applyFont="1" applyFill="1" applyBorder="1" applyAlignment="1">
      <alignment horizontal="center"/>
    </xf>
    <xf numFmtId="165" fontId="5" fillId="4" borderId="0" xfId="2" applyNumberFormat="1" applyFont="1" applyFill="1" applyBorder="1" applyAlignment="1">
      <alignment horizontal="center"/>
    </xf>
    <xf numFmtId="165" fontId="3" fillId="4" borderId="9" xfId="2" applyNumberFormat="1" applyFont="1" applyFill="1" applyBorder="1"/>
    <xf numFmtId="165" fontId="3" fillId="4" borderId="0" xfId="2" applyNumberFormat="1" applyFont="1" applyFill="1" applyBorder="1"/>
    <xf numFmtId="165" fontId="0" fillId="4" borderId="0" xfId="0" applyNumberFormat="1" applyFill="1" applyBorder="1" applyAlignment="1">
      <alignment horizontal="center"/>
    </xf>
    <xf numFmtId="0" fontId="1" fillId="0" borderId="0" xfId="0" applyFont="1" applyBorder="1" applyAlignment="1">
      <alignment horizontal="center"/>
    </xf>
    <xf numFmtId="44" fontId="6" fillId="0" borderId="4" xfId="2" applyFont="1" applyFill="1" applyBorder="1" applyAlignment="1">
      <alignment horizontal="center"/>
    </xf>
    <xf numFmtId="44" fontId="38" fillId="0" borderId="9" xfId="4" applyNumberFormat="1" applyBorder="1"/>
    <xf numFmtId="0" fontId="0" fillId="4" borderId="0" xfId="0" quotePrefix="1" applyFill="1" applyAlignment="1">
      <alignment horizontal="left"/>
    </xf>
    <xf numFmtId="0" fontId="0" fillId="4" borderId="0" xfId="0" applyFill="1" applyAlignment="1">
      <alignment horizontal="left"/>
    </xf>
    <xf numFmtId="49" fontId="3" fillId="21" borderId="32" xfId="0" applyNumberFormat="1" applyFont="1" applyFill="1" applyBorder="1" applyAlignment="1">
      <alignment horizontal="left" vertical="top"/>
    </xf>
    <xf numFmtId="49" fontId="3" fillId="21" borderId="32" xfId="0" applyNumberFormat="1" applyFont="1" applyFill="1" applyBorder="1" applyAlignment="1">
      <alignment horizontal="left"/>
    </xf>
    <xf numFmtId="164" fontId="3" fillId="21" borderId="0" xfId="1" applyNumberFormat="1" applyFont="1" applyFill="1" applyBorder="1" applyAlignment="1">
      <alignment horizontal="center"/>
    </xf>
    <xf numFmtId="164" fontId="12" fillId="21" borderId="0" xfId="1" applyNumberFormat="1" applyFont="1" applyFill="1" applyBorder="1" applyAlignment="1">
      <alignment wrapText="1"/>
    </xf>
    <xf numFmtId="164" fontId="12" fillId="21" borderId="0" xfId="1" applyNumberFormat="1" applyFont="1" applyFill="1" applyBorder="1" applyAlignment="1">
      <alignment horizontal="center" wrapText="1"/>
    </xf>
    <xf numFmtId="0" fontId="0" fillId="11" borderId="19" xfId="0" applyFill="1" applyBorder="1" applyProtection="1">
      <protection locked="0"/>
    </xf>
    <xf numFmtId="0" fontId="0" fillId="0" borderId="0" xfId="0" applyProtection="1">
      <protection locked="0"/>
    </xf>
    <xf numFmtId="165" fontId="0" fillId="11" borderId="19" xfId="2" applyNumberFormat="1" applyFont="1" applyFill="1" applyBorder="1" applyProtection="1">
      <protection locked="0"/>
    </xf>
    <xf numFmtId="0" fontId="0" fillId="0" borderId="19" xfId="0" applyBorder="1" applyProtection="1">
      <protection locked="0"/>
    </xf>
    <xf numFmtId="0" fontId="1" fillId="0" borderId="0" xfId="0" applyFont="1" applyFill="1" applyBorder="1" applyAlignment="1" applyProtection="1">
      <alignment wrapText="1"/>
      <protection locked="0"/>
    </xf>
    <xf numFmtId="0" fontId="3" fillId="0" borderId="0" xfId="0" applyFont="1" applyProtection="1">
      <protection locked="0"/>
    </xf>
    <xf numFmtId="0" fontId="1" fillId="0" borderId="0" xfId="0" applyFont="1" applyProtection="1"/>
    <xf numFmtId="164" fontId="1" fillId="0" borderId="17" xfId="1" applyNumberFormat="1" applyFont="1" applyFill="1" applyBorder="1" applyAlignment="1" applyProtection="1">
      <alignment horizontal="center"/>
    </xf>
    <xf numFmtId="164" fontId="0" fillId="0" borderId="8" xfId="1" applyNumberFormat="1" applyFont="1" applyBorder="1" applyProtection="1"/>
    <xf numFmtId="164" fontId="0" fillId="0" borderId="16" xfId="1" applyNumberFormat="1" applyFont="1" applyBorder="1" applyProtection="1"/>
    <xf numFmtId="164" fontId="32" fillId="0" borderId="8" xfId="1" applyNumberFormat="1" applyFont="1" applyBorder="1" applyProtection="1"/>
    <xf numFmtId="164" fontId="32" fillId="0" borderId="16" xfId="1" applyNumberFormat="1" applyFont="1" applyBorder="1" applyProtection="1"/>
    <xf numFmtId="164" fontId="0" fillId="0" borderId="8" xfId="0" applyNumberFormat="1" applyBorder="1" applyProtection="1"/>
    <xf numFmtId="164" fontId="0" fillId="0" borderId="16" xfId="0" applyNumberFormat="1" applyBorder="1" applyProtection="1"/>
    <xf numFmtId="0" fontId="0" fillId="0" borderId="8" xfId="0" applyBorder="1" applyProtection="1"/>
    <xf numFmtId="10" fontId="0" fillId="0" borderId="12" xfId="3" applyNumberFormat="1" applyFont="1" applyBorder="1" applyProtection="1"/>
    <xf numFmtId="10" fontId="0" fillId="0" borderId="18" xfId="3" applyNumberFormat="1" applyFont="1" applyBorder="1" applyProtection="1"/>
    <xf numFmtId="170" fontId="0" fillId="0" borderId="8" xfId="0" applyNumberFormat="1" applyBorder="1" applyProtection="1"/>
    <xf numFmtId="0" fontId="1" fillId="0" borderId="0" xfId="0" applyFont="1" applyFill="1" applyBorder="1" applyProtection="1"/>
    <xf numFmtId="0" fontId="1" fillId="0" borderId="0" xfId="0" applyFont="1" applyFill="1" applyBorder="1" applyAlignment="1" applyProtection="1">
      <alignment wrapText="1"/>
    </xf>
    <xf numFmtId="0" fontId="1" fillId="4" borderId="0" xfId="0" applyFont="1" applyFill="1"/>
    <xf numFmtId="0" fontId="8" fillId="0" borderId="0" xfId="0" applyFont="1" applyAlignment="1">
      <alignment horizontal="center" wrapText="1"/>
    </xf>
    <xf numFmtId="0" fontId="0" fillId="11" borderId="0" xfId="0" applyFill="1" applyAlignment="1">
      <alignment horizontal="left" vertical="top"/>
    </xf>
    <xf numFmtId="0" fontId="10" fillId="2" borderId="5" xfId="0" applyFont="1" applyFill="1" applyBorder="1" applyAlignment="1">
      <alignment horizontal="center"/>
    </xf>
    <xf numFmtId="0" fontId="10" fillId="2" borderId="6" xfId="0" applyFont="1" applyFill="1" applyBorder="1" applyAlignment="1">
      <alignment horizontal="center"/>
    </xf>
    <xf numFmtId="0" fontId="10" fillId="2" borderId="7" xfId="0" applyFont="1" applyFill="1" applyBorder="1" applyAlignment="1">
      <alignment horizontal="center"/>
    </xf>
    <xf numFmtId="0" fontId="8" fillId="0" borderId="0" xfId="0" applyFont="1" applyAlignment="1">
      <alignment horizontal="center"/>
    </xf>
    <xf numFmtId="49" fontId="7" fillId="11" borderId="19" xfId="0" applyNumberFormat="1" applyFont="1" applyFill="1" applyBorder="1" applyAlignment="1" applyProtection="1">
      <alignment horizontal="left" vertical="top"/>
      <protection locked="0"/>
    </xf>
    <xf numFmtId="0" fontId="17" fillId="13" borderId="2" xfId="0" applyFont="1" applyFill="1" applyBorder="1" applyAlignment="1">
      <alignment horizontal="center"/>
    </xf>
    <xf numFmtId="0" fontId="17" fillId="13" borderId="3" xfId="0" applyFont="1" applyFill="1" applyBorder="1" applyAlignment="1">
      <alignment horizontal="center"/>
    </xf>
    <xf numFmtId="0" fontId="17" fillId="13" borderId="13" xfId="0" applyFont="1" applyFill="1" applyBorder="1" applyAlignment="1">
      <alignment horizontal="center"/>
    </xf>
    <xf numFmtId="49" fontId="13" fillId="3" borderId="2" xfId="0" applyNumberFormat="1" applyFont="1" applyFill="1" applyBorder="1" applyAlignment="1" applyProtection="1">
      <alignment horizontal="left" vertical="top"/>
      <protection locked="0"/>
    </xf>
    <xf numFmtId="49" fontId="13" fillId="3" borderId="3" xfId="0" applyNumberFormat="1" applyFont="1" applyFill="1" applyBorder="1" applyAlignment="1" applyProtection="1">
      <alignment horizontal="left" vertical="top"/>
      <protection locked="0"/>
    </xf>
    <xf numFmtId="49" fontId="13" fillId="3" borderId="13" xfId="0" applyNumberFormat="1" applyFont="1" applyFill="1" applyBorder="1" applyAlignment="1" applyProtection="1">
      <alignment horizontal="left" vertical="top"/>
      <protection locked="0"/>
    </xf>
    <xf numFmtId="49" fontId="7" fillId="3" borderId="2" xfId="0" applyNumberFormat="1" applyFont="1" applyFill="1" applyBorder="1" applyAlignment="1" applyProtection="1">
      <alignment horizontal="center"/>
      <protection locked="0"/>
    </xf>
    <xf numFmtId="49" fontId="7" fillId="3" borderId="3" xfId="0" applyNumberFormat="1" applyFont="1" applyFill="1" applyBorder="1" applyAlignment="1" applyProtection="1">
      <alignment horizontal="center"/>
      <protection locked="0"/>
    </xf>
    <xf numFmtId="49" fontId="7" fillId="3" borderId="13" xfId="0" applyNumberFormat="1" applyFont="1" applyFill="1" applyBorder="1" applyAlignment="1" applyProtection="1">
      <alignment horizontal="center"/>
      <protection locked="0"/>
    </xf>
    <xf numFmtId="0" fontId="17" fillId="12" borderId="5" xfId="0" applyFont="1" applyFill="1" applyBorder="1" applyAlignment="1">
      <alignment horizontal="center"/>
    </xf>
    <xf numFmtId="0" fontId="17" fillId="12" borderId="6" xfId="0" applyFont="1" applyFill="1" applyBorder="1" applyAlignment="1">
      <alignment horizontal="center"/>
    </xf>
    <xf numFmtId="0" fontId="17" fillId="12" borderId="7" xfId="0" applyFont="1" applyFill="1" applyBorder="1" applyAlignment="1">
      <alignment horizontal="center"/>
    </xf>
    <xf numFmtId="49" fontId="7" fillId="0" borderId="8" xfId="0" applyNumberFormat="1" applyFont="1" applyFill="1" applyBorder="1" applyAlignment="1">
      <alignment horizontal="left" indent="1"/>
    </xf>
    <xf numFmtId="49" fontId="7" fillId="0" borderId="0" xfId="0" applyNumberFormat="1" applyFont="1" applyFill="1" applyBorder="1" applyAlignment="1">
      <alignment horizontal="left" indent="1"/>
    </xf>
    <xf numFmtId="49" fontId="7" fillId="0" borderId="22" xfId="0" applyNumberFormat="1" applyFont="1" applyFill="1" applyBorder="1" applyAlignment="1">
      <alignment horizontal="left" indent="1"/>
    </xf>
    <xf numFmtId="49" fontId="7" fillId="0" borderId="23" xfId="0" applyNumberFormat="1" applyFont="1" applyFill="1" applyBorder="1" applyAlignment="1">
      <alignment horizontal="left" indent="1"/>
    </xf>
    <xf numFmtId="49" fontId="7" fillId="0" borderId="24" xfId="0" applyNumberFormat="1" applyFont="1" applyFill="1" applyBorder="1" applyAlignment="1">
      <alignment horizontal="left" indent="1"/>
    </xf>
    <xf numFmtId="49" fontId="7" fillId="0" borderId="25" xfId="0" applyNumberFormat="1" applyFont="1" applyFill="1" applyBorder="1" applyAlignment="1">
      <alignment horizontal="left" indent="1"/>
    </xf>
    <xf numFmtId="0" fontId="10" fillId="17" borderId="2" xfId="0" applyFont="1" applyFill="1" applyBorder="1" applyAlignment="1">
      <alignment horizontal="center"/>
    </xf>
    <xf numFmtId="0" fontId="10" fillId="17" borderId="3" xfId="0" applyFont="1" applyFill="1" applyBorder="1" applyAlignment="1">
      <alignment horizontal="center"/>
    </xf>
    <xf numFmtId="0" fontId="10" fillId="17" borderId="13" xfId="0" applyFont="1" applyFill="1" applyBorder="1" applyAlignment="1">
      <alignment horizontal="center"/>
    </xf>
    <xf numFmtId="49" fontId="7" fillId="17" borderId="26" xfId="0" applyNumberFormat="1" applyFont="1" applyFill="1" applyBorder="1" applyAlignment="1">
      <alignment horizontal="center"/>
    </xf>
    <xf numFmtId="49" fontId="7" fillId="17" borderId="27" xfId="0" applyNumberFormat="1" applyFont="1" applyFill="1" applyBorder="1" applyAlignment="1">
      <alignment horizontal="center"/>
    </xf>
    <xf numFmtId="49" fontId="7" fillId="17" borderId="28" xfId="0" applyNumberFormat="1" applyFont="1" applyFill="1" applyBorder="1" applyAlignment="1">
      <alignment horizontal="center"/>
    </xf>
    <xf numFmtId="49" fontId="18" fillId="0" borderId="2" xfId="0" applyNumberFormat="1" applyFont="1" applyFill="1" applyBorder="1" applyAlignment="1">
      <alignment horizontal="left"/>
    </xf>
    <xf numFmtId="49" fontId="18" fillId="0" borderId="3" xfId="0" applyNumberFormat="1" applyFont="1" applyFill="1" applyBorder="1" applyAlignment="1">
      <alignment horizontal="left"/>
    </xf>
    <xf numFmtId="0" fontId="15" fillId="0" borderId="32"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33" xfId="0" applyFont="1" applyFill="1" applyBorder="1" applyAlignment="1">
      <alignment horizontal="left" vertical="top" wrapText="1"/>
    </xf>
    <xf numFmtId="0" fontId="15" fillId="0" borderId="38" xfId="0" applyFont="1" applyFill="1" applyBorder="1" applyAlignment="1">
      <alignment horizontal="left" vertical="top" wrapText="1"/>
    </xf>
    <xf numFmtId="0" fontId="15" fillId="0" borderId="39" xfId="0" applyFont="1" applyFill="1" applyBorder="1" applyAlignment="1">
      <alignment horizontal="left" vertical="top" wrapText="1"/>
    </xf>
    <xf numFmtId="0" fontId="15" fillId="0" borderId="40" xfId="0" applyFont="1" applyFill="1" applyBorder="1" applyAlignment="1">
      <alignment horizontal="left" vertical="top" wrapText="1"/>
    </xf>
    <xf numFmtId="49" fontId="9" fillId="10" borderId="29" xfId="0" applyNumberFormat="1" applyFont="1" applyFill="1" applyBorder="1" applyAlignment="1">
      <alignment horizontal="left"/>
    </xf>
    <xf numFmtId="49" fontId="9" fillId="10" borderId="30" xfId="0" applyNumberFormat="1" applyFont="1" applyFill="1" applyBorder="1" applyAlignment="1">
      <alignment horizontal="left"/>
    </xf>
    <xf numFmtId="49" fontId="9" fillId="10" borderId="31" xfId="0" applyNumberFormat="1" applyFont="1" applyFill="1" applyBorder="1" applyAlignment="1">
      <alignment horizontal="left"/>
    </xf>
    <xf numFmtId="0" fontId="25" fillId="0" borderId="32"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33" xfId="0" applyFont="1" applyFill="1" applyBorder="1" applyAlignment="1">
      <alignment horizontal="left" vertical="top" wrapText="1"/>
    </xf>
    <xf numFmtId="0" fontId="0" fillId="0" borderId="0" xfId="0" applyFill="1" applyBorder="1" applyAlignment="1">
      <alignment horizontal="center"/>
    </xf>
    <xf numFmtId="0" fontId="8" fillId="0" borderId="0" xfId="0" applyFont="1" applyFill="1" applyBorder="1" applyAlignment="1">
      <alignment horizontal="center" wrapText="1"/>
    </xf>
    <xf numFmtId="49" fontId="20" fillId="0" borderId="32" xfId="0" applyNumberFormat="1" applyFont="1" applyFill="1" applyBorder="1" applyAlignment="1">
      <alignment horizontal="center"/>
    </xf>
    <xf numFmtId="49" fontId="20" fillId="0" borderId="0" xfId="0" applyNumberFormat="1" applyFont="1" applyFill="1" applyBorder="1" applyAlignment="1">
      <alignment horizontal="center"/>
    </xf>
    <xf numFmtId="49" fontId="20" fillId="0" borderId="33" xfId="0" applyNumberFormat="1" applyFont="1" applyFill="1" applyBorder="1" applyAlignment="1">
      <alignment horizontal="center"/>
    </xf>
    <xf numFmtId="49" fontId="20" fillId="0" borderId="32" xfId="0" applyNumberFormat="1" applyFont="1" applyFill="1" applyBorder="1" applyAlignment="1">
      <alignment horizontal="left" vertical="top"/>
    </xf>
    <xf numFmtId="49" fontId="20" fillId="0" borderId="0" xfId="0" applyNumberFormat="1" applyFont="1" applyFill="1" applyBorder="1" applyAlignment="1">
      <alignment horizontal="left" vertical="top"/>
    </xf>
    <xf numFmtId="49" fontId="20" fillId="0" borderId="33" xfId="0" applyNumberFormat="1" applyFont="1" applyFill="1" applyBorder="1" applyAlignment="1">
      <alignment horizontal="left" vertical="top"/>
    </xf>
    <xf numFmtId="49" fontId="10" fillId="10" borderId="0" xfId="0" applyNumberFormat="1" applyFont="1" applyFill="1" applyBorder="1" applyAlignment="1">
      <alignment horizontal="center"/>
    </xf>
    <xf numFmtId="49" fontId="5" fillId="10" borderId="0" xfId="0" applyNumberFormat="1" applyFont="1" applyFill="1" applyBorder="1" applyAlignment="1">
      <alignment horizontal="right"/>
    </xf>
    <xf numFmtId="49" fontId="36" fillId="0" borderId="0" xfId="0" applyNumberFormat="1" applyFont="1" applyFill="1" applyBorder="1" applyAlignment="1">
      <alignment horizontal="left" vertical="top"/>
    </xf>
    <xf numFmtId="0" fontId="8" fillId="0" borderId="0" xfId="0" applyFont="1" applyBorder="1" applyAlignment="1">
      <alignment horizontal="center" vertical="top" wrapText="1"/>
    </xf>
    <xf numFmtId="49" fontId="36" fillId="0" borderId="0" xfId="0" applyNumberFormat="1" applyFont="1" applyFill="1" applyBorder="1" applyAlignment="1">
      <alignment horizontal="left" vertical="top" wrapText="1"/>
    </xf>
    <xf numFmtId="0" fontId="24" fillId="4" borderId="0" xfId="0" applyFont="1" applyFill="1" applyBorder="1" applyAlignment="1">
      <alignment horizontal="left" vertical="top" wrapText="1"/>
    </xf>
    <xf numFmtId="49" fontId="5" fillId="0" borderId="0" xfId="2" applyNumberFormat="1" applyFont="1" applyFill="1" applyBorder="1" applyAlignment="1">
      <alignment horizontal="right" vertical="top"/>
    </xf>
    <xf numFmtId="49" fontId="10" fillId="11" borderId="0" xfId="0" applyNumberFormat="1" applyFont="1" applyFill="1" applyBorder="1" applyAlignment="1">
      <alignment horizontal="left"/>
    </xf>
    <xf numFmtId="49" fontId="5" fillId="0" borderId="0" xfId="2" applyNumberFormat="1" applyFont="1" applyFill="1" applyBorder="1" applyAlignment="1">
      <alignment horizontal="right" vertical="top" wrapText="1"/>
    </xf>
    <xf numFmtId="49" fontId="5" fillId="0" borderId="22" xfId="2" applyNumberFormat="1" applyFont="1" applyFill="1" applyBorder="1" applyAlignment="1">
      <alignment horizontal="right" vertical="top" wrapText="1"/>
    </xf>
    <xf numFmtId="0" fontId="3" fillId="4" borderId="0" xfId="0" applyFont="1" applyFill="1" applyBorder="1" applyAlignment="1">
      <alignment horizontal="left" vertical="top" wrapText="1"/>
    </xf>
    <xf numFmtId="0" fontId="6" fillId="0" borderId="0" xfId="0" applyFont="1" applyAlignment="1">
      <alignment horizontal="left" wrapText="1"/>
    </xf>
    <xf numFmtId="44" fontId="5" fillId="3" borderId="19" xfId="2" applyFont="1" applyFill="1" applyBorder="1" applyAlignment="1" applyProtection="1">
      <alignment horizontal="center"/>
      <protection locked="0"/>
    </xf>
    <xf numFmtId="44" fontId="5" fillId="3" borderId="2" xfId="2" applyFont="1" applyFill="1" applyBorder="1" applyAlignment="1" applyProtection="1">
      <alignment horizontal="center"/>
      <protection locked="0"/>
    </xf>
    <xf numFmtId="44" fontId="5" fillId="3" borderId="13" xfId="2" applyFont="1" applyFill="1" applyBorder="1" applyAlignment="1" applyProtection="1">
      <alignment horizontal="center"/>
      <protection locked="0"/>
    </xf>
    <xf numFmtId="49" fontId="6" fillId="19" borderId="2" xfId="2" applyNumberFormat="1" applyFont="1" applyFill="1" applyBorder="1" applyAlignment="1">
      <alignment horizontal="center"/>
    </xf>
    <xf numFmtId="49" fontId="6" fillId="19" borderId="13" xfId="2" applyNumberFormat="1" applyFont="1" applyFill="1" applyBorder="1" applyAlignment="1">
      <alignment horizontal="center"/>
    </xf>
    <xf numFmtId="1" fontId="5" fillId="3" borderId="2" xfId="3" applyNumberFormat="1" applyFont="1" applyFill="1" applyBorder="1" applyAlignment="1" applyProtection="1">
      <alignment horizontal="center"/>
      <protection locked="0"/>
    </xf>
    <xf numFmtId="1" fontId="5" fillId="3" borderId="13" xfId="3" applyNumberFormat="1" applyFont="1" applyFill="1" applyBorder="1" applyAlignment="1" applyProtection="1">
      <alignment horizontal="center"/>
      <protection locked="0"/>
    </xf>
    <xf numFmtId="9" fontId="5" fillId="3" borderId="2" xfId="3" applyNumberFormat="1" applyFont="1" applyFill="1" applyBorder="1" applyAlignment="1" applyProtection="1">
      <alignment horizontal="center"/>
      <protection locked="0"/>
    </xf>
    <xf numFmtId="9" fontId="5" fillId="3" borderId="13" xfId="3" applyNumberFormat="1" applyFont="1" applyFill="1" applyBorder="1" applyAlignment="1" applyProtection="1">
      <alignment horizontal="center"/>
      <protection locked="0"/>
    </xf>
    <xf numFmtId="0" fontId="17" fillId="19" borderId="2" xfId="0" applyFont="1" applyFill="1" applyBorder="1" applyAlignment="1">
      <alignment horizontal="center"/>
    </xf>
    <xf numFmtId="0" fontId="17" fillId="19" borderId="3" xfId="0" applyFont="1" applyFill="1" applyBorder="1" applyAlignment="1">
      <alignment horizontal="center"/>
    </xf>
    <xf numFmtId="0" fontId="17" fillId="19" borderId="13" xfId="0" applyFont="1" applyFill="1" applyBorder="1" applyAlignment="1">
      <alignment horizontal="center"/>
    </xf>
    <xf numFmtId="49" fontId="5" fillId="3" borderId="2" xfId="2" applyNumberFormat="1" applyFont="1" applyFill="1" applyBorder="1" applyAlignment="1" applyProtection="1">
      <alignment horizontal="left" vertical="center" wrapText="1"/>
      <protection locked="0"/>
    </xf>
    <xf numFmtId="49" fontId="5" fillId="3" borderId="3" xfId="2" applyNumberFormat="1" applyFont="1" applyFill="1" applyBorder="1" applyAlignment="1" applyProtection="1">
      <alignment horizontal="left" vertical="center" wrapText="1"/>
      <protection locked="0"/>
    </xf>
    <xf numFmtId="49" fontId="5" fillId="3" borderId="13" xfId="2" applyNumberFormat="1" applyFont="1" applyFill="1" applyBorder="1" applyAlignment="1" applyProtection="1">
      <alignment horizontal="left" vertical="center" wrapText="1"/>
      <protection locked="0"/>
    </xf>
    <xf numFmtId="49" fontId="5" fillId="3" borderId="2" xfId="2" applyNumberFormat="1" applyFont="1" applyFill="1" applyBorder="1" applyAlignment="1" applyProtection="1">
      <alignment horizontal="left" vertical="top"/>
      <protection locked="0"/>
    </xf>
    <xf numFmtId="49" fontId="5" fillId="3" borderId="13" xfId="2" applyNumberFormat="1" applyFont="1" applyFill="1" applyBorder="1" applyAlignment="1" applyProtection="1">
      <alignment horizontal="left" vertical="top"/>
      <protection locked="0"/>
    </xf>
    <xf numFmtId="49" fontId="5" fillId="3" borderId="19" xfId="2" applyNumberFormat="1" applyFont="1" applyFill="1" applyBorder="1" applyAlignment="1" applyProtection="1">
      <alignment horizontal="center"/>
      <protection locked="0"/>
    </xf>
    <xf numFmtId="165" fontId="7" fillId="17" borderId="26" xfId="0" applyNumberFormat="1" applyFont="1" applyFill="1" applyBorder="1" applyAlignment="1">
      <alignment horizontal="center"/>
    </xf>
    <xf numFmtId="165" fontId="7" fillId="17" borderId="27" xfId="0" applyNumberFormat="1" applyFont="1" applyFill="1" applyBorder="1" applyAlignment="1">
      <alignment horizontal="center"/>
    </xf>
    <xf numFmtId="165" fontId="7" fillId="17" borderId="28" xfId="0" applyNumberFormat="1" applyFont="1" applyFill="1" applyBorder="1" applyAlignment="1">
      <alignment horizontal="center"/>
    </xf>
    <xf numFmtId="165" fontId="7" fillId="0" borderId="8" xfId="0" applyNumberFormat="1" applyFont="1" applyFill="1" applyBorder="1" applyAlignment="1">
      <alignment horizontal="left" indent="1"/>
    </xf>
    <xf numFmtId="165" fontId="7" fillId="0" borderId="0" xfId="0" applyNumberFormat="1" applyFont="1" applyFill="1" applyBorder="1" applyAlignment="1">
      <alignment horizontal="left" indent="1"/>
    </xf>
    <xf numFmtId="165" fontId="7" fillId="0" borderId="22" xfId="0" applyNumberFormat="1" applyFont="1" applyFill="1" applyBorder="1" applyAlignment="1">
      <alignment horizontal="left" indent="1"/>
    </xf>
    <xf numFmtId="165" fontId="31" fillId="0" borderId="8" xfId="0" applyNumberFormat="1" applyFont="1" applyFill="1" applyBorder="1" applyAlignment="1">
      <alignment horizontal="left" vertical="top"/>
    </xf>
    <xf numFmtId="165" fontId="31" fillId="0" borderId="0" xfId="0" applyNumberFormat="1" applyFont="1" applyFill="1" applyBorder="1" applyAlignment="1">
      <alignment horizontal="left" vertical="top"/>
    </xf>
    <xf numFmtId="165" fontId="7" fillId="0" borderId="23" xfId="0" applyNumberFormat="1" applyFont="1" applyFill="1" applyBorder="1" applyAlignment="1">
      <alignment horizontal="left" indent="1"/>
    </xf>
    <xf numFmtId="165" fontId="7" fillId="0" borderId="24" xfId="0" applyNumberFormat="1" applyFont="1" applyFill="1" applyBorder="1" applyAlignment="1">
      <alignment horizontal="left" indent="1"/>
    </xf>
    <xf numFmtId="165" fontId="7" fillId="0" borderId="25" xfId="0" applyNumberFormat="1" applyFont="1" applyFill="1" applyBorder="1" applyAlignment="1">
      <alignment horizontal="left" indent="1"/>
    </xf>
    <xf numFmtId="0" fontId="5" fillId="0" borderId="0" xfId="0" applyFont="1" applyFill="1" applyAlignment="1" applyProtection="1">
      <alignment horizontal="left"/>
      <protection hidden="1"/>
    </xf>
    <xf numFmtId="0" fontId="5" fillId="0" borderId="0" xfId="0" applyFont="1" applyFill="1" applyAlignment="1">
      <alignment horizontal="center"/>
    </xf>
    <xf numFmtId="0" fontId="10" fillId="15" borderId="2" xfId="0" applyFont="1" applyFill="1" applyBorder="1" applyAlignment="1">
      <alignment horizontal="center"/>
    </xf>
    <xf numFmtId="0" fontId="10" fillId="15" borderId="3" xfId="0" applyFont="1" applyFill="1" applyBorder="1" applyAlignment="1">
      <alignment horizontal="center"/>
    </xf>
    <xf numFmtId="0" fontId="10" fillId="15" borderId="13" xfId="0" applyFont="1" applyFill="1" applyBorder="1" applyAlignment="1">
      <alignment horizontal="center"/>
    </xf>
    <xf numFmtId="14" fontId="5" fillId="4" borderId="5" xfId="0" applyNumberFormat="1" applyFont="1" applyFill="1" applyBorder="1" applyAlignment="1">
      <alignment horizontal="center"/>
    </xf>
    <xf numFmtId="14" fontId="5" fillId="4" borderId="6" xfId="0" applyNumberFormat="1" applyFont="1" applyFill="1" applyBorder="1" applyAlignment="1">
      <alignment horizontal="center"/>
    </xf>
    <xf numFmtId="14" fontId="5" fillId="4" borderId="7" xfId="0" applyNumberFormat="1" applyFont="1" applyFill="1" applyBorder="1" applyAlignment="1">
      <alignment horizontal="center"/>
    </xf>
    <xf numFmtId="0" fontId="8" fillId="0" borderId="0" xfId="0" applyFont="1" applyBorder="1" applyAlignment="1">
      <alignment horizontal="center" wrapText="1"/>
    </xf>
    <xf numFmtId="0" fontId="8" fillId="0" borderId="0" xfId="0" applyFont="1" applyBorder="1" applyAlignment="1">
      <alignment horizontal="center"/>
    </xf>
    <xf numFmtId="49" fontId="10" fillId="20" borderId="12" xfId="0" applyNumberFormat="1" applyFont="1" applyFill="1" applyBorder="1" applyAlignment="1">
      <alignment horizontal="center"/>
    </xf>
    <xf numFmtId="49" fontId="10" fillId="20" borderId="10" xfId="0" applyNumberFormat="1" applyFont="1" applyFill="1" applyBorder="1" applyAlignment="1">
      <alignment horizontal="center"/>
    </xf>
    <xf numFmtId="49" fontId="10" fillId="20" borderId="11" xfId="0" applyNumberFormat="1" applyFont="1" applyFill="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theme" Target="theme/theme1.xml"/><Relationship Id="rId34" Type="http://schemas.openxmlformats.org/officeDocument/2006/relationships/styles" Target="styles.xml"/><Relationship Id="rId35" Type="http://schemas.openxmlformats.org/officeDocument/2006/relationships/sharedStrings" Target="sharedStrings.xml"/><Relationship Id="rId36"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emf"/></Relationships>
</file>

<file path=xl/drawings/_rels/drawing19.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0.xml.rels><?xml version="1.0" encoding="UTF-8" standalone="yes"?>
<Relationships xmlns="http://schemas.openxmlformats.org/package/2006/relationships"><Relationship Id="rId1" Type="http://schemas.openxmlformats.org/officeDocument/2006/relationships/image" Target="../media/image1.emf"/></Relationships>
</file>

<file path=xl/drawings/_rels/drawing2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3.xml.rels><?xml version="1.0" encoding="UTF-8" standalone="yes"?>
<Relationships xmlns="http://schemas.openxmlformats.org/package/2006/relationships"><Relationship Id="rId1" Type="http://schemas.openxmlformats.org/officeDocument/2006/relationships/image" Target="../media/image1.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emf"/></Relationships>
</file>

<file path=xl/drawings/_rels/drawing26.xml.rels><?xml version="1.0" encoding="UTF-8" standalone="yes"?>
<Relationships xmlns="http://schemas.openxmlformats.org/package/2006/relationships"><Relationship Id="rId1" Type="http://schemas.openxmlformats.org/officeDocument/2006/relationships/image" Target="../media/image1.emf"/></Relationships>
</file>

<file path=xl/drawings/_rels/drawing27.xml.rels><?xml version="1.0" encoding="UTF-8" standalone="yes"?>
<Relationships xmlns="http://schemas.openxmlformats.org/package/2006/relationships"><Relationship Id="rId1" Type="http://schemas.openxmlformats.org/officeDocument/2006/relationships/image" Target="../media/image1.emf"/></Relationships>
</file>

<file path=xl/drawings/_rels/drawing28.xml.rels><?xml version="1.0" encoding="UTF-8" standalone="yes"?>
<Relationships xmlns="http://schemas.openxmlformats.org/package/2006/relationships"><Relationship Id="rId1" Type="http://schemas.openxmlformats.org/officeDocument/2006/relationships/image" Target="../media/image1.emf"/></Relationships>
</file>

<file path=xl/drawings/_rels/drawing29.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419100</xdr:colOff>
      <xdr:row>0</xdr:row>
      <xdr:rowOff>0</xdr:rowOff>
    </xdr:from>
    <xdr:to>
      <xdr:col>5</xdr:col>
      <xdr:colOff>327660</xdr:colOff>
      <xdr:row>1</xdr:row>
      <xdr:rowOff>7620</xdr:rowOff>
    </xdr:to>
    <xdr:pic>
      <xdr:nvPicPr>
        <xdr:cNvPr id="2085"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12776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1066800</xdr:colOff>
      <xdr:row>0</xdr:row>
      <xdr:rowOff>0</xdr:rowOff>
    </xdr:from>
    <xdr:to>
      <xdr:col>4</xdr:col>
      <xdr:colOff>15240</xdr:colOff>
      <xdr:row>1</xdr:row>
      <xdr:rowOff>7620</xdr:rowOff>
    </xdr:to>
    <xdr:pic>
      <xdr:nvPicPr>
        <xdr:cNvPr id="515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3220" y="0"/>
          <a:ext cx="112776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419100</xdr:colOff>
      <xdr:row>1</xdr:row>
      <xdr:rowOff>7620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2780" y="0"/>
          <a:ext cx="112776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251460</xdr:colOff>
      <xdr:row>0</xdr:row>
      <xdr:rowOff>0</xdr:rowOff>
    </xdr:from>
    <xdr:to>
      <xdr:col>3</xdr:col>
      <xdr:colOff>396240</xdr:colOff>
      <xdr:row>1</xdr:row>
      <xdr:rowOff>7620</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5140" y="0"/>
          <a:ext cx="112776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2987040</xdr:colOff>
      <xdr:row>0</xdr:row>
      <xdr:rowOff>0</xdr:rowOff>
    </xdr:from>
    <xdr:to>
      <xdr:col>2</xdr:col>
      <xdr:colOff>91440</xdr:colOff>
      <xdr:row>1</xdr:row>
      <xdr:rowOff>7620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8060" y="0"/>
          <a:ext cx="112776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975360</xdr:colOff>
      <xdr:row>0</xdr:row>
      <xdr:rowOff>0</xdr:rowOff>
    </xdr:from>
    <xdr:to>
      <xdr:col>8</xdr:col>
      <xdr:colOff>327660</xdr:colOff>
      <xdr:row>1</xdr:row>
      <xdr:rowOff>0</xdr:rowOff>
    </xdr:to>
    <xdr:pic>
      <xdr:nvPicPr>
        <xdr:cNvPr id="1060"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0480" y="0"/>
          <a:ext cx="113538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9</xdr:col>
      <xdr:colOff>151311</xdr:colOff>
      <xdr:row>2</xdr:row>
      <xdr:rowOff>15240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7714" y="0"/>
          <a:ext cx="1131026" cy="679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114300</xdr:colOff>
      <xdr:row>44</xdr:row>
      <xdr:rowOff>83820</xdr:rowOff>
    </xdr:from>
    <xdr:to>
      <xdr:col>1</xdr:col>
      <xdr:colOff>975360</xdr:colOff>
      <xdr:row>47</xdr:row>
      <xdr:rowOff>45720</xdr:rowOff>
    </xdr:to>
    <xdr:pic>
      <xdr:nvPicPr>
        <xdr:cNvPr id="17444"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 y="8732520"/>
          <a:ext cx="86106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914400</xdr:colOff>
      <xdr:row>48</xdr:row>
      <xdr:rowOff>4354</xdr:rowOff>
    </xdr:to>
    <xdr:pic>
      <xdr:nvPicPr>
        <xdr:cNvPr id="18467"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7260" y="8816340"/>
          <a:ext cx="91440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1043940</xdr:colOff>
      <xdr:row>48</xdr:row>
      <xdr:rowOff>76200</xdr:rowOff>
    </xdr:to>
    <xdr:pic>
      <xdr:nvPicPr>
        <xdr:cNvPr id="19491"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7260" y="8816340"/>
          <a:ext cx="1043940" cy="632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952500</xdr:colOff>
      <xdr:row>48</xdr:row>
      <xdr:rowOff>15240</xdr:rowOff>
    </xdr:to>
    <xdr:pic>
      <xdr:nvPicPr>
        <xdr:cNvPr id="20515"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7260" y="8816340"/>
          <a:ext cx="952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2446020</xdr:colOff>
      <xdr:row>0</xdr:row>
      <xdr:rowOff>0</xdr:rowOff>
    </xdr:from>
    <xdr:to>
      <xdr:col>1</xdr:col>
      <xdr:colOff>3573780</xdr:colOff>
      <xdr:row>1</xdr:row>
      <xdr:rowOff>7620</xdr:rowOff>
    </xdr:to>
    <xdr:pic>
      <xdr:nvPicPr>
        <xdr:cNvPr id="3108"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4680" y="0"/>
          <a:ext cx="112776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944880</xdr:colOff>
      <xdr:row>48</xdr:row>
      <xdr:rowOff>7620</xdr:rowOff>
    </xdr:to>
    <xdr:pic>
      <xdr:nvPicPr>
        <xdr:cNvPr id="21539"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7260" y="8816340"/>
          <a:ext cx="94488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845820</xdr:colOff>
      <xdr:row>47</xdr:row>
      <xdr:rowOff>121920</xdr:rowOff>
    </xdr:to>
    <xdr:pic>
      <xdr:nvPicPr>
        <xdr:cNvPr id="2256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7260" y="8816340"/>
          <a:ext cx="84582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845820</xdr:colOff>
      <xdr:row>47</xdr:row>
      <xdr:rowOff>121920</xdr:rowOff>
    </xdr:to>
    <xdr:pic>
      <xdr:nvPicPr>
        <xdr:cNvPr id="23587"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7260" y="8816340"/>
          <a:ext cx="84582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830580</xdr:colOff>
      <xdr:row>47</xdr:row>
      <xdr:rowOff>114300</xdr:rowOff>
    </xdr:to>
    <xdr:pic>
      <xdr:nvPicPr>
        <xdr:cNvPr id="24611"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7260" y="8816340"/>
          <a:ext cx="83058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937260</xdr:colOff>
      <xdr:row>48</xdr:row>
      <xdr:rowOff>7620</xdr:rowOff>
    </xdr:to>
    <xdr:pic>
      <xdr:nvPicPr>
        <xdr:cNvPr id="25635"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7260" y="8816340"/>
          <a:ext cx="93726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998220</xdr:colOff>
      <xdr:row>48</xdr:row>
      <xdr:rowOff>45720</xdr:rowOff>
    </xdr:to>
    <xdr:pic>
      <xdr:nvPicPr>
        <xdr:cNvPr id="26659"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7260" y="8816340"/>
          <a:ext cx="99822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891540</xdr:colOff>
      <xdr:row>47</xdr:row>
      <xdr:rowOff>152400</xdr:rowOff>
    </xdr:to>
    <xdr:pic>
      <xdr:nvPicPr>
        <xdr:cNvPr id="2768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7260" y="8816340"/>
          <a:ext cx="89154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861060</xdr:colOff>
      <xdr:row>47</xdr:row>
      <xdr:rowOff>137160</xdr:rowOff>
    </xdr:to>
    <xdr:pic>
      <xdr:nvPicPr>
        <xdr:cNvPr id="28707"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7260" y="8816340"/>
          <a:ext cx="86106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3</xdr:col>
      <xdr:colOff>1013460</xdr:colOff>
      <xdr:row>0</xdr:row>
      <xdr:rowOff>0</xdr:rowOff>
    </xdr:from>
    <xdr:to>
      <xdr:col>3</xdr:col>
      <xdr:colOff>2141220</xdr:colOff>
      <xdr:row>1</xdr:row>
      <xdr:rowOff>7620</xdr:rowOff>
    </xdr:to>
    <xdr:pic>
      <xdr:nvPicPr>
        <xdr:cNvPr id="11300"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46120" y="0"/>
          <a:ext cx="112776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2758440</xdr:colOff>
      <xdr:row>0</xdr:row>
      <xdr:rowOff>0</xdr:rowOff>
    </xdr:from>
    <xdr:to>
      <xdr:col>2</xdr:col>
      <xdr:colOff>68580</xdr:colOff>
      <xdr:row>1</xdr:row>
      <xdr:rowOff>7620</xdr:rowOff>
    </xdr:to>
    <xdr:pic>
      <xdr:nvPicPr>
        <xdr:cNvPr id="1027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3280" y="0"/>
          <a:ext cx="112776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114300</xdr:colOff>
      <xdr:row>44</xdr:row>
      <xdr:rowOff>83820</xdr:rowOff>
    </xdr:from>
    <xdr:to>
      <xdr:col>1</xdr:col>
      <xdr:colOff>975360</xdr:colOff>
      <xdr:row>47</xdr:row>
      <xdr:rowOff>45720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 y="8732520"/>
          <a:ext cx="86106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975360</xdr:colOff>
      <xdr:row>0</xdr:row>
      <xdr:rowOff>0</xdr:rowOff>
    </xdr:from>
    <xdr:to>
      <xdr:col>3</xdr:col>
      <xdr:colOff>502920</xdr:colOff>
      <xdr:row>1</xdr:row>
      <xdr:rowOff>7620</xdr:rowOff>
    </xdr:to>
    <xdr:pic>
      <xdr:nvPicPr>
        <xdr:cNvPr id="413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1440" y="0"/>
          <a:ext cx="112776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1912620</xdr:colOff>
      <xdr:row>0</xdr:row>
      <xdr:rowOff>38100</xdr:rowOff>
    </xdr:from>
    <xdr:to>
      <xdr:col>2</xdr:col>
      <xdr:colOff>617220</xdr:colOff>
      <xdr:row>1</xdr:row>
      <xdr:rowOff>45720</xdr:rowOff>
    </xdr:to>
    <xdr:pic>
      <xdr:nvPicPr>
        <xdr:cNvPr id="618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3640" y="38100"/>
          <a:ext cx="112776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2987040</xdr:colOff>
      <xdr:row>0</xdr:row>
      <xdr:rowOff>0</xdr:rowOff>
    </xdr:from>
    <xdr:to>
      <xdr:col>2</xdr:col>
      <xdr:colOff>91440</xdr:colOff>
      <xdr:row>1</xdr:row>
      <xdr:rowOff>7620</xdr:rowOff>
    </xdr:to>
    <xdr:pic>
      <xdr:nvPicPr>
        <xdr:cNvPr id="720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8060" y="0"/>
          <a:ext cx="112776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419100</xdr:colOff>
      <xdr:row>1</xdr:row>
      <xdr:rowOff>7620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0"/>
          <a:ext cx="112776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251460</xdr:colOff>
      <xdr:row>0</xdr:row>
      <xdr:rowOff>0</xdr:rowOff>
    </xdr:from>
    <xdr:to>
      <xdr:col>3</xdr:col>
      <xdr:colOff>396240</xdr:colOff>
      <xdr:row>1</xdr:row>
      <xdr:rowOff>7620</xdr:rowOff>
    </xdr:to>
    <xdr:pic>
      <xdr:nvPicPr>
        <xdr:cNvPr id="3"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5140" y="0"/>
          <a:ext cx="112776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586740</xdr:colOff>
      <xdr:row>0</xdr:row>
      <xdr:rowOff>0</xdr:rowOff>
    </xdr:from>
    <xdr:to>
      <xdr:col>3</xdr:col>
      <xdr:colOff>245745</xdr:colOff>
      <xdr:row>1</xdr:row>
      <xdr:rowOff>22860</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0420" y="0"/>
          <a:ext cx="1127760" cy="708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 Id="rId2"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 Id="rId2"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 Id="rId2"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 Id="rId2"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 Id="rId2"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 Id="rId2"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 Id="rId2"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 Id="rId2"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 Id="rId2"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 Id="rId2"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 Id="rId2"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 Id="rId2"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 Id="rId2"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 Id="rId2"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 Id="rId2"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 Id="rId2"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 Id="rId2"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 Id="rId2"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 Id="rId2"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hyperlink" Target="mailto:=@sum(C38:P38" TargetMode="External"/><Relationship Id="rId2" Type="http://schemas.openxmlformats.org/officeDocument/2006/relationships/printerSettings" Target="../printerSettings/printerSettings3.bin"/><Relationship Id="rId3"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 Id="rId2"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 Id="rId2" Type="http://schemas.openxmlformats.org/officeDocument/2006/relationships/drawing" Target="../drawings/drawing2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 Id="rId2"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workbookViewId="0">
      <pane ySplit="4" topLeftCell="A5" activePane="bottomLeft" state="frozen"/>
      <selection pane="bottomLeft" activeCell="L11" sqref="L11"/>
    </sheetView>
  </sheetViews>
  <sheetFormatPr baseColWidth="10" defaultColWidth="8.83203125" defaultRowHeight="13" x14ac:dyDescent="0.15"/>
  <cols>
    <col min="1" max="1" width="3.83203125" style="134" customWidth="1"/>
    <col min="2" max="16384" width="8.83203125" style="134"/>
  </cols>
  <sheetData>
    <row r="1" spans="1:18" ht="54" customHeight="1" x14ac:dyDescent="0.15">
      <c r="A1" s="134" t="s">
        <v>282</v>
      </c>
    </row>
    <row r="2" spans="1:18" ht="43.75" customHeight="1" x14ac:dyDescent="0.25">
      <c r="A2" s="626" t="s">
        <v>295</v>
      </c>
      <c r="B2" s="626"/>
      <c r="C2" s="626"/>
      <c r="D2" s="626"/>
      <c r="E2" s="626"/>
      <c r="F2" s="626"/>
      <c r="G2" s="626"/>
      <c r="H2" s="626"/>
      <c r="I2" s="626"/>
      <c r="J2" s="626"/>
      <c r="K2" s="277"/>
      <c r="L2" s="277"/>
      <c r="M2" s="277"/>
      <c r="N2" s="277"/>
      <c r="O2" s="277"/>
      <c r="P2" s="277"/>
      <c r="Q2" s="277"/>
      <c r="R2" s="277"/>
    </row>
    <row r="4" spans="1:18" ht="18" x14ac:dyDescent="0.2">
      <c r="B4" s="278" t="s">
        <v>260</v>
      </c>
    </row>
    <row r="5" spans="1:18" ht="12.75" customHeight="1" x14ac:dyDescent="0.2">
      <c r="B5" s="278"/>
    </row>
    <row r="6" spans="1:18" x14ac:dyDescent="0.15">
      <c r="A6" s="598" t="s">
        <v>253</v>
      </c>
      <c r="B6" s="134" t="s">
        <v>258</v>
      </c>
    </row>
    <row r="7" spans="1:18" x14ac:dyDescent="0.15">
      <c r="A7" s="599"/>
    </row>
    <row r="8" spans="1:18" x14ac:dyDescent="0.15">
      <c r="A8" s="598" t="s">
        <v>254</v>
      </c>
      <c r="B8" s="627" t="s">
        <v>252</v>
      </c>
      <c r="C8" s="627"/>
      <c r="D8" s="627"/>
      <c r="E8" s="627"/>
      <c r="F8" s="627"/>
      <c r="G8" s="627"/>
      <c r="H8" s="627"/>
      <c r="I8" s="627"/>
      <c r="J8" s="627"/>
    </row>
    <row r="9" spans="1:18" x14ac:dyDescent="0.15">
      <c r="A9" s="599"/>
    </row>
    <row r="10" spans="1:18" x14ac:dyDescent="0.15">
      <c r="A10" s="598" t="s">
        <v>255</v>
      </c>
      <c r="B10" s="134" t="s">
        <v>403</v>
      </c>
    </row>
    <row r="11" spans="1:18" x14ac:dyDescent="0.15">
      <c r="A11" s="599"/>
      <c r="B11" s="625" t="s">
        <v>408</v>
      </c>
    </row>
    <row r="12" spans="1:18" x14ac:dyDescent="0.15">
      <c r="A12" s="599"/>
    </row>
    <row r="13" spans="1:18" x14ac:dyDescent="0.15">
      <c r="A13" s="598" t="s">
        <v>287</v>
      </c>
      <c r="B13" s="378" t="s">
        <v>323</v>
      </c>
    </row>
    <row r="17" spans="1:1" x14ac:dyDescent="0.15">
      <c r="A17" s="378" t="s">
        <v>293</v>
      </c>
    </row>
  </sheetData>
  <sheetProtection password="CC33" sheet="1" objects="1" scenarios="1" selectLockedCells="1"/>
  <mergeCells count="2">
    <mergeCell ref="A2:J2"/>
    <mergeCell ref="B8:J8"/>
  </mergeCells>
  <phoneticPr fontId="0" type="noConversion"/>
  <pageMargins left="0.75" right="0.75" top="1" bottom="1" header="0.5" footer="0.5"/>
  <pageSetup orientation="portrait" horizontalDpi="300" verticalDpi="300" r:id="rId1"/>
  <headerFooter alignWithMargins="0"/>
  <ignoredErrors>
    <ignoredError sqref="A6 A8:A10"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BU415"/>
  <sheetViews>
    <sheetView zoomScale="80" zoomScaleNormal="80" zoomScalePageLayoutView="80" workbookViewId="0">
      <pane xSplit="2" ySplit="9" topLeftCell="C10" activePane="bottomRight" state="frozen"/>
      <selection pane="topRight" activeCell="C1" sqref="C1"/>
      <selection pane="bottomLeft" activeCell="A10" sqref="A10"/>
      <selection pane="bottomRight" activeCell="E5" sqref="E5"/>
    </sheetView>
  </sheetViews>
  <sheetFormatPr baseColWidth="10" defaultColWidth="8.83203125" defaultRowHeight="16" x14ac:dyDescent="0.2"/>
  <cols>
    <col min="1" max="1" width="9.1640625" style="91" customWidth="1"/>
    <col min="2" max="2" width="34.5" style="132" customWidth="1"/>
    <col min="3" max="3" width="21.33203125" style="111" customWidth="1"/>
    <col min="4" max="4" width="23.1640625" style="111" customWidth="1"/>
    <col min="5" max="6" width="21.5" style="111" customWidth="1"/>
    <col min="7" max="7" width="23.1640625" style="112" customWidth="1"/>
    <col min="8" max="8" width="12.83203125" style="112" customWidth="1"/>
    <col min="9" max="9" width="22.1640625" style="112" customWidth="1"/>
    <col min="10" max="73" width="8.83203125" style="112" customWidth="1"/>
    <col min="74" max="16384" width="8.83203125" style="91"/>
  </cols>
  <sheetData>
    <row r="1" spans="2:73" ht="54" customHeight="1" x14ac:dyDescent="0.2"/>
    <row r="2" spans="2:73" ht="45" customHeight="1" x14ac:dyDescent="0.25">
      <c r="B2" s="682" t="s">
        <v>295</v>
      </c>
      <c r="C2" s="682"/>
      <c r="D2" s="682"/>
      <c r="E2" s="682"/>
      <c r="F2" s="682"/>
      <c r="G2" s="379"/>
      <c r="H2" s="379"/>
      <c r="I2" s="379"/>
      <c r="J2" s="379"/>
      <c r="K2" s="379"/>
      <c r="L2" s="379"/>
      <c r="M2" s="379"/>
      <c r="N2" s="379"/>
      <c r="O2" s="379"/>
      <c r="P2" s="379"/>
      <c r="Q2" s="379"/>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row>
    <row r="3" spans="2:73" s="69" customFormat="1" ht="24" x14ac:dyDescent="0.2">
      <c r="B3" s="679" t="s">
        <v>373</v>
      </c>
      <c r="C3" s="679"/>
      <c r="D3" s="679"/>
      <c r="E3" s="679"/>
      <c r="F3" s="679"/>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row>
    <row r="4" spans="2:73" s="69" customFormat="1" ht="17.5" customHeight="1" thickBot="1" x14ac:dyDescent="0.25">
      <c r="B4" s="445"/>
      <c r="C4" s="680" t="s">
        <v>259</v>
      </c>
      <c r="D4" s="680"/>
      <c r="E4" s="686"/>
      <c r="F4" s="686"/>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row>
    <row r="5" spans="2:73" s="140" customFormat="1" ht="17" thickBot="1" x14ac:dyDescent="0.25">
      <c r="B5" s="687" t="s">
        <v>329</v>
      </c>
      <c r="C5" s="687"/>
      <c r="D5" s="688"/>
      <c r="E5" s="512">
        <f>'% Spending Plan'!E4</f>
        <v>0</v>
      </c>
      <c r="F5" s="343"/>
      <c r="G5" s="86"/>
      <c r="H5" s="86"/>
      <c r="I5" s="72"/>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row>
    <row r="6" spans="2:73" s="140" customFormat="1" ht="17" thickBot="1" x14ac:dyDescent="0.25">
      <c r="B6" s="687" t="s">
        <v>331</v>
      </c>
      <c r="C6" s="687"/>
      <c r="D6" s="688"/>
      <c r="E6" s="512">
        <f>'% Spending Plan'!G6</f>
        <v>0</v>
      </c>
      <c r="F6" s="343"/>
      <c r="G6" s="86"/>
      <c r="H6" s="86"/>
      <c r="I6" s="72"/>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row>
    <row r="7" spans="2:73" s="140" customFormat="1" ht="17" thickBot="1" x14ac:dyDescent="0.25">
      <c r="B7" s="685" t="s">
        <v>337</v>
      </c>
      <c r="C7" s="685"/>
      <c r="D7" s="685"/>
      <c r="E7" s="512">
        <f>'% Spending Plan'!G16</f>
        <v>0</v>
      </c>
      <c r="F7" s="343"/>
      <c r="G7" s="86"/>
      <c r="H7" s="86"/>
      <c r="I7" s="72"/>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row>
    <row r="8" spans="2:73" s="140" customFormat="1" x14ac:dyDescent="0.2">
      <c r="B8" s="433"/>
      <c r="C8" s="343"/>
      <c r="D8" s="343"/>
      <c r="E8" s="343"/>
      <c r="F8" s="343"/>
      <c r="G8" s="86"/>
      <c r="H8" s="86"/>
      <c r="I8" s="72"/>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row>
    <row r="9" spans="2:73" s="77" customFormat="1" ht="47.5" customHeight="1" x14ac:dyDescent="0.2">
      <c r="B9" s="447" t="s">
        <v>326</v>
      </c>
      <c r="C9" s="447" t="s">
        <v>374</v>
      </c>
      <c r="D9" s="447" t="s">
        <v>375</v>
      </c>
      <c r="E9" s="447" t="s">
        <v>327</v>
      </c>
      <c r="F9" s="447" t="s">
        <v>328</v>
      </c>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row>
    <row r="10" spans="2:73" x14ac:dyDescent="0.2">
      <c r="B10" s="439" t="s">
        <v>234</v>
      </c>
      <c r="C10" s="376">
        <f>'Est Spending Plan - Current'!D18</f>
        <v>0</v>
      </c>
      <c r="D10" s="376">
        <f>'% Spending Plan'!G8</f>
        <v>0</v>
      </c>
      <c r="E10" s="376">
        <f>C10-D10</f>
        <v>0</v>
      </c>
      <c r="F10" s="516"/>
      <c r="I10" s="72"/>
    </row>
    <row r="11" spans="2:73" x14ac:dyDescent="0.2">
      <c r="B11" s="439"/>
      <c r="C11" s="376"/>
      <c r="D11" s="376"/>
      <c r="E11" s="376"/>
      <c r="F11" s="517"/>
      <c r="I11" s="72"/>
    </row>
    <row r="12" spans="2:73" x14ac:dyDescent="0.2">
      <c r="B12" s="439" t="s">
        <v>312</v>
      </c>
      <c r="C12" s="376">
        <f>'Est Spending Plan - Current'!C25</f>
        <v>0</v>
      </c>
      <c r="D12" s="376">
        <f>'% Spending Plan'!G10</f>
        <v>0</v>
      </c>
      <c r="E12" s="376">
        <f>C12-D12</f>
        <v>0</v>
      </c>
      <c r="F12" s="516"/>
      <c r="I12" s="72"/>
    </row>
    <row r="13" spans="2:73" x14ac:dyDescent="0.2">
      <c r="B13" s="439" t="s">
        <v>309</v>
      </c>
      <c r="C13" s="376">
        <f>'Est Spending Plan - Current'!C26</f>
        <v>0</v>
      </c>
      <c r="D13" s="376">
        <f>'% Spending Plan'!G11</f>
        <v>0</v>
      </c>
      <c r="E13" s="376">
        <f t="shared" ref="E13:E16" si="0">C13-D13</f>
        <v>0</v>
      </c>
      <c r="F13" s="516"/>
    </row>
    <row r="14" spans="2:73" x14ac:dyDescent="0.2">
      <c r="B14" s="439" t="s">
        <v>310</v>
      </c>
      <c r="C14" s="376">
        <f>'Est Spending Plan - Current'!C27</f>
        <v>0</v>
      </c>
      <c r="D14" s="376">
        <f>'% Spending Plan'!G12</f>
        <v>0</v>
      </c>
      <c r="E14" s="376">
        <f t="shared" si="0"/>
        <v>0</v>
      </c>
      <c r="F14" s="516"/>
    </row>
    <row r="15" spans="2:73" x14ac:dyDescent="0.2">
      <c r="B15" s="439" t="s">
        <v>311</v>
      </c>
      <c r="C15" s="376">
        <f>'Est Spending Plan - Current'!C28</f>
        <v>0</v>
      </c>
      <c r="D15" s="376">
        <f>'% Spending Plan'!G13</f>
        <v>0</v>
      </c>
      <c r="E15" s="376">
        <f t="shared" si="0"/>
        <v>0</v>
      </c>
      <c r="F15" s="516"/>
    </row>
    <row r="16" spans="2:73" x14ac:dyDescent="0.2">
      <c r="B16" s="439" t="s">
        <v>313</v>
      </c>
      <c r="C16" s="376">
        <f>'Est Spending Plan - Current'!C29+'Est Spending Plan - Current'!C30+'Est Spending Plan - Current'!C31</f>
        <v>0</v>
      </c>
      <c r="D16" s="376">
        <f>'% Spending Plan'!G14</f>
        <v>0</v>
      </c>
      <c r="E16" s="376">
        <f t="shared" si="0"/>
        <v>0</v>
      </c>
      <c r="F16" s="516"/>
    </row>
    <row r="17" spans="1:73" x14ac:dyDescent="0.2">
      <c r="B17" s="511" t="s">
        <v>338</v>
      </c>
      <c r="C17" s="376">
        <f>SUM(C12:C16)</f>
        <v>0</v>
      </c>
      <c r="D17" s="376">
        <f>SUM(D12:D16)</f>
        <v>0</v>
      </c>
      <c r="E17" s="376">
        <f>SUM(E12:E16)</f>
        <v>0</v>
      </c>
      <c r="F17" s="376">
        <f>SUM(F12:F16)</f>
        <v>0</v>
      </c>
    </row>
    <row r="18" spans="1:73" s="77" customFormat="1" x14ac:dyDescent="0.2">
      <c r="B18" s="437"/>
      <c r="C18" s="448"/>
      <c r="D18" s="448"/>
      <c r="E18" s="346"/>
      <c r="F18" s="346"/>
      <c r="G18" s="149"/>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row>
    <row r="19" spans="1:73" s="140" customFormat="1" x14ac:dyDescent="0.2">
      <c r="B19" s="433" t="s">
        <v>306</v>
      </c>
      <c r="C19" s="376">
        <f>E6-(SUM(C10:C16))</f>
        <v>0</v>
      </c>
      <c r="D19" s="376">
        <f>E6-(SUM(D10:D16))</f>
        <v>0</v>
      </c>
      <c r="E19" s="376">
        <f t="shared" ref="E19" si="1">C19-D19</f>
        <v>0</v>
      </c>
      <c r="F19" s="376">
        <f>E6-(SUM(F10:F16))</f>
        <v>0</v>
      </c>
      <c r="G19" s="434"/>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row>
    <row r="20" spans="1:73" s="140" customFormat="1" x14ac:dyDescent="0.2">
      <c r="B20" s="433"/>
      <c r="C20" s="449"/>
      <c r="D20" s="449"/>
      <c r="E20" s="343"/>
      <c r="F20" s="343"/>
      <c r="G20" s="434"/>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row>
    <row r="21" spans="1:73" s="140" customFormat="1" x14ac:dyDescent="0.2">
      <c r="B21" s="439" t="s">
        <v>235</v>
      </c>
      <c r="C21" s="376">
        <f>'Est Spending Plan - Current'!D37</f>
        <v>0</v>
      </c>
      <c r="D21" s="376">
        <f>'% Spending Plan'!G20</f>
        <v>0</v>
      </c>
      <c r="E21" s="376">
        <f t="shared" ref="E21:E32" si="2">C21-D21</f>
        <v>0</v>
      </c>
      <c r="F21" s="513"/>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row>
    <row r="22" spans="1:73" x14ac:dyDescent="0.2">
      <c r="B22" s="440" t="s">
        <v>236</v>
      </c>
      <c r="C22" s="376">
        <f>'Est Spending Plan - Current'!D51</f>
        <v>0</v>
      </c>
      <c r="D22" s="376">
        <f>'% Spending Plan'!G22</f>
        <v>0</v>
      </c>
      <c r="E22" s="376">
        <f t="shared" si="2"/>
        <v>0</v>
      </c>
      <c r="F22" s="513"/>
    </row>
    <row r="23" spans="1:73" x14ac:dyDescent="0.2">
      <c r="B23" s="440" t="s">
        <v>237</v>
      </c>
      <c r="C23" s="376">
        <f>'Est Spending Plan - Current'!D55</f>
        <v>0</v>
      </c>
      <c r="D23" s="376">
        <f>'% Spending Plan'!G24</f>
        <v>0</v>
      </c>
      <c r="E23" s="376">
        <f t="shared" si="2"/>
        <v>0</v>
      </c>
      <c r="F23" s="513"/>
    </row>
    <row r="24" spans="1:73" x14ac:dyDescent="0.2">
      <c r="B24" s="440" t="s">
        <v>238</v>
      </c>
      <c r="C24" s="376">
        <f>'Est Spending Plan - Current'!D64</f>
        <v>0</v>
      </c>
      <c r="D24" s="376">
        <f>'% Spending Plan'!G26</f>
        <v>0</v>
      </c>
      <c r="E24" s="376">
        <f t="shared" si="2"/>
        <v>0</v>
      </c>
      <c r="F24" s="513"/>
    </row>
    <row r="25" spans="1:73" s="140" customFormat="1" ht="14.5" customHeight="1" x14ac:dyDescent="0.2">
      <c r="B25" s="439" t="s">
        <v>239</v>
      </c>
      <c r="C25" s="376">
        <f>'Est Spending Plan - Current'!D70</f>
        <v>0</v>
      </c>
      <c r="D25" s="376">
        <f>'% Spending Plan'!G28</f>
        <v>0</v>
      </c>
      <c r="E25" s="376">
        <f t="shared" si="2"/>
        <v>0</v>
      </c>
      <c r="F25" s="513"/>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row>
    <row r="26" spans="1:73" x14ac:dyDescent="0.2">
      <c r="B26" s="440" t="s">
        <v>240</v>
      </c>
      <c r="C26" s="376">
        <f>'Est Spending Plan - Current'!D94</f>
        <v>0</v>
      </c>
      <c r="D26" s="376">
        <f>'% Spending Plan'!G30</f>
        <v>0</v>
      </c>
      <c r="E26" s="376">
        <f t="shared" si="2"/>
        <v>0</v>
      </c>
      <c r="F26" s="513"/>
    </row>
    <row r="27" spans="1:73" x14ac:dyDescent="0.2">
      <c r="B27" s="440" t="s">
        <v>156</v>
      </c>
      <c r="C27" s="376">
        <f>'Est Spending Plan - Current'!D102</f>
        <v>0</v>
      </c>
      <c r="D27" s="376">
        <f>'% Spending Plan'!G32</f>
        <v>0</v>
      </c>
      <c r="E27" s="376">
        <f t="shared" si="2"/>
        <v>0</v>
      </c>
      <c r="F27" s="513"/>
    </row>
    <row r="28" spans="1:73" x14ac:dyDescent="0.2">
      <c r="B28" s="328" t="s">
        <v>241</v>
      </c>
      <c r="C28" s="376">
        <f>'Est Spending Plan - Current'!D107</f>
        <v>0</v>
      </c>
      <c r="D28" s="376">
        <f>'% Spending Plan'!G34</f>
        <v>0</v>
      </c>
      <c r="E28" s="376">
        <f t="shared" si="2"/>
        <v>0</v>
      </c>
      <c r="F28" s="513"/>
    </row>
    <row r="29" spans="1:73" s="112" customFormat="1" x14ac:dyDescent="0.2">
      <c r="A29" s="91"/>
      <c r="B29" s="328" t="s">
        <v>300</v>
      </c>
      <c r="C29" s="376">
        <f>'Est Spending Plan - Current'!D112</f>
        <v>0</v>
      </c>
      <c r="D29" s="376">
        <f>'% Spending Plan'!G36</f>
        <v>0</v>
      </c>
      <c r="E29" s="376">
        <f t="shared" si="2"/>
        <v>0</v>
      </c>
      <c r="F29" s="513"/>
    </row>
    <row r="30" spans="1:73" s="112" customFormat="1" x14ac:dyDescent="0.2">
      <c r="A30" s="91"/>
      <c r="B30" s="328" t="s">
        <v>242</v>
      </c>
      <c r="C30" s="376">
        <f>'Est Spending Plan - Current'!D119</f>
        <v>0</v>
      </c>
      <c r="D30" s="376">
        <f>'% Spending Plan'!G38</f>
        <v>0</v>
      </c>
      <c r="E30" s="376">
        <f t="shared" si="2"/>
        <v>0</v>
      </c>
      <c r="F30" s="513"/>
    </row>
    <row r="31" spans="1:73" s="112" customFormat="1" x14ac:dyDescent="0.2">
      <c r="A31" s="91"/>
      <c r="B31" s="328" t="s">
        <v>248</v>
      </c>
      <c r="C31" s="376">
        <f>'Est Spending Plan - Current'!D129</f>
        <v>0</v>
      </c>
      <c r="D31" s="376">
        <f>'% Spending Plan'!G40</f>
        <v>0</v>
      </c>
      <c r="E31" s="376">
        <f t="shared" si="2"/>
        <v>0</v>
      </c>
      <c r="F31" s="513"/>
    </row>
    <row r="32" spans="1:73" s="112" customFormat="1" x14ac:dyDescent="0.2">
      <c r="A32" s="91"/>
      <c r="B32" s="328" t="s">
        <v>330</v>
      </c>
      <c r="C32" s="376">
        <f>'Est Spending Plan - Current'!D136</f>
        <v>0</v>
      </c>
      <c r="D32" s="376">
        <f>'% Spending Plan'!G42</f>
        <v>0</v>
      </c>
      <c r="E32" s="376">
        <f t="shared" si="2"/>
        <v>0</v>
      </c>
      <c r="F32" s="513"/>
    </row>
    <row r="33" spans="1:7" s="123" customFormat="1" ht="32" x14ac:dyDescent="0.2">
      <c r="B33" s="446" t="s">
        <v>332</v>
      </c>
      <c r="C33" s="376">
        <f>SUM(C21:C32)</f>
        <v>0</v>
      </c>
      <c r="D33" s="376">
        <f t="shared" ref="D33:F33" si="3">SUM(D21:D32)</f>
        <v>0</v>
      </c>
      <c r="E33" s="376">
        <f t="shared" si="3"/>
        <v>0</v>
      </c>
      <c r="F33" s="376">
        <f t="shared" si="3"/>
        <v>0</v>
      </c>
      <c r="G33" s="351"/>
    </row>
    <row r="34" spans="1:7" s="123" customFormat="1" ht="18" x14ac:dyDescent="0.2">
      <c r="B34" s="446"/>
      <c r="C34" s="376"/>
      <c r="D34" s="376"/>
      <c r="E34" s="376"/>
      <c r="F34" s="376">
        <f>F19-F33</f>
        <v>0</v>
      </c>
      <c r="G34" s="351"/>
    </row>
    <row r="35" spans="1:7" s="112" customFormat="1" ht="18" customHeight="1" x14ac:dyDescent="0.15">
      <c r="A35" s="91"/>
      <c r="B35" s="528" t="s">
        <v>405</v>
      </c>
      <c r="C35" s="98"/>
      <c r="D35" s="98"/>
      <c r="E35" s="98"/>
      <c r="F35" s="98"/>
    </row>
    <row r="36" spans="1:7" s="112" customFormat="1" ht="18" customHeight="1" x14ac:dyDescent="0.15">
      <c r="A36" s="91"/>
      <c r="B36" s="689" t="s">
        <v>376</v>
      </c>
      <c r="C36" s="689"/>
      <c r="D36" s="689"/>
      <c r="E36" s="689"/>
      <c r="F36" s="689"/>
    </row>
    <row r="37" spans="1:7" s="112" customFormat="1" ht="16.25" customHeight="1" x14ac:dyDescent="0.15">
      <c r="A37" s="91"/>
      <c r="B37" s="684" t="s">
        <v>402</v>
      </c>
      <c r="C37" s="684"/>
      <c r="D37" s="684"/>
      <c r="E37" s="684"/>
      <c r="F37" s="684"/>
      <c r="G37" s="684"/>
    </row>
    <row r="38" spans="1:7" s="112" customFormat="1" ht="13" x14ac:dyDescent="0.15">
      <c r="A38" s="91"/>
      <c r="B38" s="195"/>
      <c r="C38" s="98"/>
      <c r="D38" s="98"/>
      <c r="E38" s="98"/>
      <c r="F38" s="98"/>
    </row>
    <row r="39" spans="1:7" s="112" customFormat="1" x14ac:dyDescent="0.2">
      <c r="A39" s="91"/>
      <c r="B39" s="124"/>
      <c r="C39" s="99"/>
      <c r="D39" s="99"/>
      <c r="E39" s="99"/>
      <c r="F39" s="99"/>
    </row>
    <row r="40" spans="1:7" s="112" customFormat="1" x14ac:dyDescent="0.2">
      <c r="A40" s="441" t="s">
        <v>293</v>
      </c>
      <c r="B40" s="124"/>
      <c r="C40" s="99"/>
      <c r="D40" s="99"/>
      <c r="E40" s="99"/>
      <c r="F40" s="99"/>
    </row>
    <row r="41" spans="1:7" s="112" customFormat="1" x14ac:dyDescent="0.2">
      <c r="A41" s="91"/>
      <c r="B41" s="124"/>
      <c r="C41" s="99"/>
      <c r="D41" s="99"/>
      <c r="E41" s="99"/>
      <c r="F41" s="99"/>
    </row>
    <row r="42" spans="1:7" s="112" customFormat="1" x14ac:dyDescent="0.2">
      <c r="A42" s="91"/>
      <c r="B42" s="124"/>
      <c r="C42" s="99"/>
      <c r="D42" s="99"/>
      <c r="E42" s="99"/>
      <c r="F42" s="99"/>
    </row>
    <row r="43" spans="1:7" s="112" customFormat="1" x14ac:dyDescent="0.2">
      <c r="A43" s="91"/>
      <c r="B43" s="124"/>
      <c r="C43" s="99"/>
      <c r="D43" s="99"/>
      <c r="E43" s="99"/>
      <c r="F43" s="99"/>
    </row>
    <row r="44" spans="1:7" s="112" customFormat="1" x14ac:dyDescent="0.2">
      <c r="A44" s="91"/>
      <c r="B44" s="124"/>
      <c r="C44" s="99"/>
      <c r="D44" s="99"/>
      <c r="E44" s="99"/>
      <c r="F44" s="99"/>
    </row>
    <row r="45" spans="1:7" s="102" customFormat="1" x14ac:dyDescent="0.2">
      <c r="B45" s="125"/>
      <c r="C45" s="101"/>
      <c r="D45" s="101"/>
      <c r="E45" s="71"/>
      <c r="F45" s="71"/>
    </row>
    <row r="46" spans="1:7" s="86" customFormat="1" ht="14.5" customHeight="1" x14ac:dyDescent="0.2">
      <c r="B46" s="127"/>
      <c r="C46" s="99"/>
      <c r="D46" s="99"/>
      <c r="E46" s="99"/>
      <c r="F46" s="99"/>
    </row>
    <row r="47" spans="1:7" s="112" customFormat="1" x14ac:dyDescent="0.2">
      <c r="A47" s="91"/>
      <c r="B47" s="124"/>
      <c r="C47" s="99"/>
      <c r="D47" s="99"/>
      <c r="E47" s="99"/>
      <c r="F47" s="99"/>
    </row>
    <row r="48" spans="1:7" s="112" customFormat="1" x14ac:dyDescent="0.2">
      <c r="A48" s="91"/>
      <c r="B48" s="124"/>
      <c r="C48" s="99"/>
      <c r="D48" s="99"/>
      <c r="E48" s="99"/>
      <c r="F48" s="99"/>
    </row>
    <row r="49" spans="1:6" s="112" customFormat="1" x14ac:dyDescent="0.2">
      <c r="A49" s="91"/>
      <c r="B49" s="124"/>
      <c r="C49" s="99"/>
      <c r="D49" s="99"/>
      <c r="E49" s="99"/>
      <c r="F49" s="99"/>
    </row>
    <row r="50" spans="1:6" s="112" customFormat="1" x14ac:dyDescent="0.2">
      <c r="A50" s="91"/>
      <c r="B50" s="124"/>
      <c r="C50" s="99"/>
      <c r="D50" s="99"/>
      <c r="E50" s="99"/>
      <c r="F50" s="99"/>
    </row>
    <row r="51" spans="1:6" s="102" customFormat="1" x14ac:dyDescent="0.2">
      <c r="B51" s="125"/>
      <c r="C51" s="101"/>
      <c r="D51" s="101"/>
      <c r="E51" s="71"/>
      <c r="F51" s="71"/>
    </row>
    <row r="52" spans="1:6" s="86" customFormat="1" ht="14.5" customHeight="1" x14ac:dyDescent="0.2">
      <c r="B52" s="103"/>
      <c r="C52" s="99"/>
      <c r="D52" s="99"/>
      <c r="E52" s="99"/>
      <c r="F52" s="99"/>
    </row>
    <row r="53" spans="1:6" s="86" customFormat="1" ht="14.5" customHeight="1" x14ac:dyDescent="0.2">
      <c r="B53" s="103"/>
      <c r="C53" s="99"/>
      <c r="D53" s="99"/>
      <c r="E53" s="99"/>
      <c r="F53" s="99"/>
    </row>
    <row r="54" spans="1:6" s="86" customFormat="1" ht="14.5" customHeight="1" x14ac:dyDescent="0.2">
      <c r="B54" s="103"/>
      <c r="C54" s="99"/>
      <c r="D54" s="99"/>
      <c r="E54" s="99"/>
      <c r="F54" s="99"/>
    </row>
    <row r="55" spans="1:6" s="86" customFormat="1" ht="14.5" customHeight="1" x14ac:dyDescent="0.2">
      <c r="B55" s="103"/>
      <c r="C55" s="99"/>
      <c r="D55" s="99"/>
      <c r="E55" s="99"/>
      <c r="F55" s="99"/>
    </row>
    <row r="56" spans="1:6" s="86" customFormat="1" ht="14.5" customHeight="1" x14ac:dyDescent="0.2">
      <c r="B56" s="103"/>
      <c r="C56" s="99"/>
      <c r="D56" s="99"/>
      <c r="E56" s="99"/>
      <c r="F56" s="99"/>
    </row>
    <row r="57" spans="1:6" s="112" customFormat="1" x14ac:dyDescent="0.2">
      <c r="A57" s="91"/>
      <c r="B57" s="103"/>
      <c r="C57" s="99"/>
      <c r="D57" s="99"/>
      <c r="E57" s="99"/>
      <c r="F57" s="99"/>
    </row>
    <row r="58" spans="1:6" s="86" customFormat="1" ht="14.5" customHeight="1" x14ac:dyDescent="0.2">
      <c r="B58" s="103"/>
      <c r="C58" s="99"/>
      <c r="D58" s="99"/>
      <c r="E58" s="99"/>
      <c r="F58" s="99"/>
    </row>
    <row r="59" spans="1:6" s="112" customFormat="1" x14ac:dyDescent="0.2">
      <c r="A59" s="91"/>
      <c r="B59" s="103"/>
      <c r="C59" s="99"/>
      <c r="D59" s="99"/>
      <c r="E59" s="99"/>
      <c r="F59" s="99"/>
    </row>
    <row r="60" spans="1:6" s="112" customFormat="1" x14ac:dyDescent="0.2">
      <c r="A60" s="91"/>
      <c r="B60" s="103"/>
      <c r="C60" s="99"/>
      <c r="D60" s="99"/>
      <c r="E60" s="99"/>
      <c r="F60" s="99"/>
    </row>
    <row r="61" spans="1:6" s="86" customFormat="1" ht="14.5" customHeight="1" x14ac:dyDescent="0.2">
      <c r="B61" s="103"/>
      <c r="C61" s="99"/>
      <c r="D61" s="99"/>
      <c r="E61" s="99"/>
      <c r="F61" s="99"/>
    </row>
    <row r="62" spans="1:6" s="112" customFormat="1" x14ac:dyDescent="0.2">
      <c r="A62" s="91"/>
      <c r="B62" s="103"/>
      <c r="C62" s="99"/>
      <c r="D62" s="99"/>
      <c r="E62" s="99"/>
      <c r="F62" s="99"/>
    </row>
    <row r="63" spans="1:6" s="86" customFormat="1" ht="14.5" customHeight="1" x14ac:dyDescent="0.2">
      <c r="B63" s="103"/>
      <c r="C63" s="99"/>
      <c r="D63" s="99"/>
      <c r="E63" s="99"/>
      <c r="F63" s="99"/>
    </row>
    <row r="64" spans="1:6" s="112" customFormat="1" x14ac:dyDescent="0.2">
      <c r="A64" s="91"/>
      <c r="B64" s="103"/>
      <c r="C64" s="99"/>
      <c r="D64" s="99"/>
      <c r="E64" s="99"/>
      <c r="F64" s="99"/>
    </row>
    <row r="65" spans="1:6" s="112" customFormat="1" x14ac:dyDescent="0.2">
      <c r="A65" s="91"/>
      <c r="B65" s="103"/>
      <c r="C65" s="99"/>
      <c r="D65" s="99"/>
      <c r="E65" s="99"/>
      <c r="F65" s="99"/>
    </row>
    <row r="66" spans="1:6" s="86" customFormat="1" ht="14.5" customHeight="1" x14ac:dyDescent="0.2">
      <c r="B66" s="103"/>
      <c r="C66" s="99"/>
      <c r="D66" s="99"/>
      <c r="E66" s="99"/>
      <c r="F66" s="99"/>
    </row>
    <row r="67" spans="1:6" s="112" customFormat="1" x14ac:dyDescent="0.2">
      <c r="A67" s="91"/>
      <c r="B67" s="103"/>
      <c r="C67" s="99"/>
      <c r="D67" s="99"/>
      <c r="E67" s="99"/>
      <c r="F67" s="99"/>
    </row>
    <row r="68" spans="1:6" s="86" customFormat="1" ht="14.5" customHeight="1" x14ac:dyDescent="0.2">
      <c r="B68" s="103"/>
      <c r="C68" s="99"/>
      <c r="D68" s="99"/>
      <c r="E68" s="99"/>
      <c r="F68" s="99"/>
    </row>
    <row r="69" spans="1:6" s="112" customFormat="1" x14ac:dyDescent="0.2">
      <c r="A69" s="91"/>
      <c r="B69" s="103"/>
      <c r="C69" s="99"/>
      <c r="D69" s="99"/>
      <c r="E69" s="99"/>
      <c r="F69" s="99"/>
    </row>
    <row r="70" spans="1:6" s="112" customFormat="1" x14ac:dyDescent="0.2">
      <c r="A70" s="91"/>
      <c r="B70" s="103"/>
      <c r="C70" s="99"/>
      <c r="D70" s="99"/>
      <c r="E70" s="99"/>
      <c r="F70" s="99"/>
    </row>
    <row r="71" spans="1:6" s="86" customFormat="1" ht="14.5" customHeight="1" x14ac:dyDescent="0.2">
      <c r="B71" s="103"/>
      <c r="C71" s="99"/>
      <c r="D71" s="99"/>
      <c r="E71" s="99"/>
      <c r="F71" s="99"/>
    </row>
    <row r="72" spans="1:6" s="112" customFormat="1" x14ac:dyDescent="0.2">
      <c r="A72" s="91"/>
      <c r="B72" s="124"/>
      <c r="C72" s="99"/>
      <c r="D72" s="99"/>
      <c r="E72" s="99"/>
      <c r="F72" s="99"/>
    </row>
    <row r="73" spans="1:6" s="102" customFormat="1" x14ac:dyDescent="0.2">
      <c r="B73" s="125"/>
      <c r="C73" s="101"/>
      <c r="D73" s="101"/>
      <c r="E73" s="71"/>
      <c r="F73" s="71"/>
    </row>
    <row r="74" spans="1:6" s="86" customFormat="1" ht="14.5" customHeight="1" x14ac:dyDescent="0.2">
      <c r="B74" s="127"/>
      <c r="C74" s="99"/>
      <c r="D74" s="99"/>
      <c r="E74" s="99"/>
      <c r="F74" s="99"/>
    </row>
    <row r="75" spans="1:6" s="112" customFormat="1" x14ac:dyDescent="0.2">
      <c r="A75" s="91"/>
      <c r="B75" s="124"/>
      <c r="C75" s="99"/>
      <c r="D75" s="99"/>
      <c r="E75" s="99"/>
      <c r="F75" s="99"/>
    </row>
    <row r="76" spans="1:6" s="112" customFormat="1" x14ac:dyDescent="0.2">
      <c r="A76" s="91"/>
      <c r="B76" s="124"/>
      <c r="C76" s="99"/>
      <c r="D76" s="99"/>
      <c r="E76" s="99"/>
      <c r="F76" s="99"/>
    </row>
    <row r="77" spans="1:6" s="86" customFormat="1" ht="14.5" customHeight="1" x14ac:dyDescent="0.2">
      <c r="B77" s="127"/>
      <c r="C77" s="99"/>
      <c r="D77" s="99"/>
      <c r="E77" s="99"/>
      <c r="F77" s="99"/>
    </row>
    <row r="78" spans="1:6" s="112" customFormat="1" x14ac:dyDescent="0.2">
      <c r="A78" s="91"/>
      <c r="B78" s="124"/>
      <c r="C78" s="99"/>
      <c r="D78" s="99"/>
      <c r="E78" s="99"/>
      <c r="F78" s="99"/>
    </row>
    <row r="79" spans="1:6" s="112" customFormat="1" x14ac:dyDescent="0.2">
      <c r="A79" s="91"/>
      <c r="B79" s="124"/>
      <c r="C79" s="99"/>
      <c r="D79" s="99"/>
      <c r="E79" s="99"/>
      <c r="F79" s="99"/>
    </row>
    <row r="80" spans="1:6" s="112" customFormat="1" x14ac:dyDescent="0.2">
      <c r="A80" s="91"/>
      <c r="B80" s="124"/>
      <c r="C80" s="99"/>
      <c r="D80" s="99"/>
      <c r="E80" s="99"/>
      <c r="F80" s="99"/>
    </row>
    <row r="81" spans="1:6" s="102" customFormat="1" x14ac:dyDescent="0.2">
      <c r="B81" s="125"/>
      <c r="C81" s="101"/>
      <c r="D81" s="101"/>
      <c r="E81" s="71"/>
      <c r="F81" s="71"/>
    </row>
    <row r="82" spans="1:6" s="86" customFormat="1" ht="14.5" customHeight="1" x14ac:dyDescent="0.2">
      <c r="B82" s="127"/>
      <c r="C82" s="99"/>
      <c r="D82" s="99"/>
      <c r="E82" s="99"/>
      <c r="F82" s="99"/>
    </row>
    <row r="83" spans="1:6" s="112" customFormat="1" x14ac:dyDescent="0.2">
      <c r="A83" s="91"/>
      <c r="B83" s="124"/>
      <c r="C83" s="99"/>
      <c r="D83" s="99"/>
      <c r="E83" s="99"/>
      <c r="F83" s="99"/>
    </row>
    <row r="84" spans="1:6" s="112" customFormat="1" x14ac:dyDescent="0.2">
      <c r="A84" s="91"/>
      <c r="B84" s="124"/>
      <c r="C84" s="99"/>
      <c r="D84" s="99"/>
      <c r="E84" s="99"/>
      <c r="F84" s="99"/>
    </row>
    <row r="85" spans="1:6" s="112" customFormat="1" x14ac:dyDescent="0.2">
      <c r="A85" s="91"/>
      <c r="B85" s="124"/>
      <c r="C85" s="99"/>
      <c r="D85" s="99"/>
      <c r="E85" s="99"/>
      <c r="F85" s="99"/>
    </row>
    <row r="86" spans="1:6" s="102" customFormat="1" x14ac:dyDescent="0.2">
      <c r="B86" s="125"/>
      <c r="C86" s="101"/>
      <c r="D86" s="101"/>
      <c r="E86" s="71"/>
      <c r="F86" s="71"/>
    </row>
    <row r="87" spans="1:6" s="86" customFormat="1" ht="14.5" customHeight="1" x14ac:dyDescent="0.2">
      <c r="B87" s="127"/>
      <c r="C87" s="99"/>
      <c r="D87" s="99"/>
      <c r="E87" s="99"/>
      <c r="F87" s="99"/>
    </row>
    <row r="88" spans="1:6" s="112" customFormat="1" x14ac:dyDescent="0.2">
      <c r="A88" s="91"/>
      <c r="B88" s="124"/>
      <c r="C88" s="99"/>
      <c r="D88" s="99"/>
      <c r="E88" s="99"/>
      <c r="F88" s="99"/>
    </row>
    <row r="89" spans="1:6" s="112" customFormat="1" x14ac:dyDescent="0.2">
      <c r="A89" s="91"/>
      <c r="B89" s="124"/>
      <c r="C89" s="99"/>
      <c r="D89" s="99"/>
      <c r="E89" s="99"/>
      <c r="F89" s="99"/>
    </row>
    <row r="90" spans="1:6" s="112" customFormat="1" x14ac:dyDescent="0.2">
      <c r="A90" s="91"/>
      <c r="B90" s="124"/>
      <c r="C90" s="99"/>
      <c r="D90" s="99"/>
      <c r="E90" s="99"/>
      <c r="F90" s="99"/>
    </row>
    <row r="91" spans="1:6" s="102" customFormat="1" x14ac:dyDescent="0.2">
      <c r="B91" s="125"/>
      <c r="C91" s="101"/>
      <c r="D91" s="101"/>
      <c r="E91" s="71"/>
      <c r="F91" s="71"/>
    </row>
    <row r="92" spans="1:6" s="112" customFormat="1" x14ac:dyDescent="0.2">
      <c r="A92" s="91"/>
      <c r="B92" s="124"/>
      <c r="C92" s="99"/>
      <c r="D92" s="99"/>
      <c r="E92" s="99"/>
      <c r="F92" s="99"/>
    </row>
    <row r="93" spans="1:6" s="86" customFormat="1" ht="14.5" customHeight="1" x14ac:dyDescent="0.2">
      <c r="B93" s="127"/>
      <c r="C93" s="99"/>
      <c r="D93" s="99"/>
      <c r="E93" s="99"/>
      <c r="F93" s="99"/>
    </row>
    <row r="94" spans="1:6" s="112" customFormat="1" x14ac:dyDescent="0.2">
      <c r="A94" s="91"/>
      <c r="B94" s="124"/>
      <c r="C94" s="99"/>
      <c r="D94" s="99"/>
      <c r="E94" s="99"/>
      <c r="F94" s="99"/>
    </row>
    <row r="95" spans="1:6" s="112" customFormat="1" x14ac:dyDescent="0.2">
      <c r="A95" s="91"/>
      <c r="B95" s="124"/>
      <c r="C95" s="99"/>
      <c r="D95" s="99"/>
      <c r="E95" s="99"/>
      <c r="F95" s="99"/>
    </row>
    <row r="96" spans="1:6" s="112" customFormat="1" x14ac:dyDescent="0.2">
      <c r="A96" s="91"/>
      <c r="B96" s="124"/>
      <c r="C96" s="99"/>
      <c r="D96" s="99"/>
      <c r="E96" s="99"/>
      <c r="F96" s="99"/>
    </row>
    <row r="97" spans="1:6" s="112" customFormat="1" x14ac:dyDescent="0.2">
      <c r="A97" s="91"/>
      <c r="B97" s="124"/>
      <c r="C97" s="99"/>
      <c r="D97" s="99"/>
      <c r="E97" s="99"/>
      <c r="F97" s="99"/>
    </row>
    <row r="98" spans="1:6" s="102" customFormat="1" x14ac:dyDescent="0.2">
      <c r="B98" s="125"/>
      <c r="C98" s="101"/>
      <c r="D98" s="101"/>
      <c r="E98" s="71"/>
      <c r="F98" s="71"/>
    </row>
    <row r="99" spans="1:6" s="112" customFormat="1" x14ac:dyDescent="0.2">
      <c r="A99" s="91"/>
      <c r="B99" s="124"/>
      <c r="C99" s="99"/>
      <c r="D99" s="99"/>
      <c r="E99" s="99"/>
      <c r="F99" s="99"/>
    </row>
    <row r="100" spans="1:6" s="86" customFormat="1" ht="14.5" customHeight="1" x14ac:dyDescent="0.2">
      <c r="B100" s="127"/>
      <c r="C100" s="99"/>
      <c r="D100" s="99"/>
      <c r="E100" s="99"/>
      <c r="F100" s="99"/>
    </row>
    <row r="101" spans="1:6" s="112" customFormat="1" x14ac:dyDescent="0.2">
      <c r="A101" s="91"/>
      <c r="B101" s="124"/>
      <c r="C101" s="99"/>
      <c r="D101" s="99"/>
      <c r="E101" s="99"/>
      <c r="F101" s="99"/>
    </row>
    <row r="102" spans="1:6" s="112" customFormat="1" x14ac:dyDescent="0.2">
      <c r="A102" s="91"/>
      <c r="B102" s="124"/>
      <c r="C102" s="99"/>
      <c r="D102" s="99"/>
      <c r="E102" s="99"/>
      <c r="F102" s="99"/>
    </row>
    <row r="103" spans="1:6" s="86" customFormat="1" ht="14.5" customHeight="1" x14ac:dyDescent="0.2">
      <c r="B103" s="127"/>
      <c r="C103" s="99"/>
      <c r="D103" s="99"/>
      <c r="E103" s="99"/>
      <c r="F103" s="99"/>
    </row>
    <row r="104" spans="1:6" s="112" customFormat="1" x14ac:dyDescent="0.2">
      <c r="A104" s="91"/>
      <c r="B104" s="124"/>
      <c r="C104" s="99"/>
      <c r="D104" s="99"/>
      <c r="E104" s="99"/>
      <c r="F104" s="99"/>
    </row>
    <row r="105" spans="1:6" s="112" customFormat="1" x14ac:dyDescent="0.2">
      <c r="A105" s="91"/>
      <c r="B105" s="124"/>
      <c r="C105" s="99"/>
      <c r="D105" s="99"/>
      <c r="E105" s="99"/>
      <c r="F105" s="99"/>
    </row>
    <row r="106" spans="1:6" s="112" customFormat="1" x14ac:dyDescent="0.2">
      <c r="A106" s="91"/>
      <c r="B106" s="124"/>
      <c r="C106" s="99"/>
      <c r="D106" s="99"/>
      <c r="E106" s="99"/>
      <c r="F106" s="99"/>
    </row>
    <row r="107" spans="1:6" s="112" customFormat="1" x14ac:dyDescent="0.2">
      <c r="A107" s="91"/>
      <c r="B107" s="124"/>
      <c r="C107" s="99"/>
      <c r="D107" s="99"/>
      <c r="E107" s="99"/>
      <c r="F107" s="99"/>
    </row>
    <row r="108" spans="1:6" s="102" customFormat="1" x14ac:dyDescent="0.2">
      <c r="B108" s="125"/>
      <c r="C108" s="101"/>
      <c r="D108" s="101"/>
      <c r="E108" s="71"/>
      <c r="F108" s="71"/>
    </row>
    <row r="109" spans="1:6" s="86" customFormat="1" ht="14.5" customHeight="1" x14ac:dyDescent="0.2">
      <c r="B109" s="127"/>
      <c r="C109" s="99"/>
      <c r="D109" s="99"/>
      <c r="E109" s="99"/>
      <c r="F109" s="99"/>
    </row>
    <row r="110" spans="1:6" s="112" customFormat="1" x14ac:dyDescent="0.2">
      <c r="A110" s="91"/>
      <c r="B110" s="124"/>
      <c r="C110" s="99"/>
      <c r="D110" s="99"/>
      <c r="E110" s="99"/>
      <c r="F110" s="99"/>
    </row>
    <row r="111" spans="1:6" s="86" customFormat="1" ht="14.5" customHeight="1" x14ac:dyDescent="0.2">
      <c r="B111" s="127"/>
      <c r="C111" s="99"/>
      <c r="D111" s="99"/>
      <c r="E111" s="99"/>
      <c r="F111" s="99"/>
    </row>
    <row r="112" spans="1:6" s="112" customFormat="1" x14ac:dyDescent="0.2">
      <c r="A112" s="91"/>
      <c r="B112" s="124"/>
      <c r="C112" s="99"/>
      <c r="D112" s="99"/>
      <c r="E112" s="99"/>
      <c r="F112" s="99"/>
    </row>
    <row r="113" spans="1:6" s="112" customFormat="1" x14ac:dyDescent="0.2">
      <c r="A113" s="91"/>
      <c r="B113" s="124"/>
      <c r="C113" s="99"/>
      <c r="D113" s="99"/>
      <c r="E113" s="99"/>
      <c r="F113" s="99"/>
    </row>
    <row r="114" spans="1:6" s="112" customFormat="1" x14ac:dyDescent="0.2">
      <c r="A114" s="91"/>
      <c r="B114" s="124"/>
      <c r="C114" s="99"/>
      <c r="D114" s="99"/>
      <c r="E114" s="99"/>
      <c r="F114" s="99"/>
    </row>
    <row r="115" spans="1:6" s="102" customFormat="1" x14ac:dyDescent="0.2">
      <c r="B115" s="125"/>
      <c r="C115" s="101"/>
      <c r="D115" s="101"/>
      <c r="E115" s="71"/>
      <c r="F115" s="71"/>
    </row>
    <row r="116" spans="1:6" s="112" customFormat="1" x14ac:dyDescent="0.2">
      <c r="A116" s="91"/>
      <c r="B116" s="124"/>
      <c r="C116" s="99"/>
      <c r="D116" s="99"/>
      <c r="E116" s="99"/>
      <c r="F116" s="99"/>
    </row>
    <row r="117" spans="1:6" s="86" customFormat="1" ht="14.5" customHeight="1" x14ac:dyDescent="0.2">
      <c r="B117" s="127"/>
      <c r="C117" s="99"/>
      <c r="D117" s="99"/>
      <c r="E117" s="99"/>
      <c r="F117" s="99"/>
    </row>
    <row r="118" spans="1:6" s="112" customFormat="1" x14ac:dyDescent="0.2">
      <c r="A118" s="91"/>
      <c r="B118" s="124"/>
      <c r="C118" s="99"/>
      <c r="D118" s="99"/>
      <c r="E118" s="99"/>
      <c r="F118" s="99"/>
    </row>
    <row r="119" spans="1:6" s="112" customFormat="1" x14ac:dyDescent="0.2">
      <c r="A119" s="91"/>
      <c r="B119" s="124"/>
      <c r="C119" s="99"/>
      <c r="D119" s="99"/>
      <c r="E119" s="99"/>
      <c r="F119" s="99"/>
    </row>
    <row r="120" spans="1:6" s="86" customFormat="1" ht="14.5" customHeight="1" x14ac:dyDescent="0.2">
      <c r="B120" s="127"/>
      <c r="C120" s="99"/>
      <c r="D120" s="99"/>
      <c r="E120" s="99"/>
      <c r="F120" s="99"/>
    </row>
    <row r="121" spans="1:6" s="112" customFormat="1" x14ac:dyDescent="0.2">
      <c r="A121" s="91"/>
      <c r="B121" s="124"/>
      <c r="C121" s="99"/>
      <c r="D121" s="99"/>
      <c r="E121" s="99"/>
      <c r="F121" s="99"/>
    </row>
    <row r="122" spans="1:6" s="112" customFormat="1" x14ac:dyDescent="0.2">
      <c r="A122" s="91"/>
      <c r="B122" s="124"/>
      <c r="C122" s="99"/>
      <c r="D122" s="99"/>
      <c r="E122" s="99"/>
      <c r="F122" s="99"/>
    </row>
    <row r="123" spans="1:6" s="112" customFormat="1" x14ac:dyDescent="0.2">
      <c r="A123" s="91"/>
      <c r="B123" s="124"/>
      <c r="C123" s="99"/>
      <c r="D123" s="99"/>
      <c r="E123" s="99"/>
      <c r="F123" s="99"/>
    </row>
    <row r="124" spans="1:6" s="105" customFormat="1" ht="18" x14ac:dyDescent="0.2">
      <c r="B124" s="128"/>
      <c r="C124" s="101"/>
      <c r="D124" s="101"/>
      <c r="E124" s="71"/>
      <c r="F124" s="71"/>
    </row>
    <row r="125" spans="1:6" s="112" customFormat="1" x14ac:dyDescent="0.2">
      <c r="A125" s="91"/>
      <c r="B125" s="124"/>
      <c r="C125" s="99"/>
      <c r="D125" s="99"/>
      <c r="E125" s="99"/>
      <c r="F125" s="99"/>
    </row>
    <row r="126" spans="1:6" s="105" customFormat="1" ht="18" x14ac:dyDescent="0.2">
      <c r="B126" s="128"/>
      <c r="C126" s="101"/>
      <c r="D126" s="101"/>
      <c r="E126" s="129"/>
      <c r="F126" s="129"/>
    </row>
    <row r="127" spans="1:6" s="105" customFormat="1" ht="15.5" customHeight="1" x14ac:dyDescent="0.2">
      <c r="B127" s="128"/>
      <c r="C127" s="101"/>
      <c r="D127" s="101"/>
      <c r="E127" s="129"/>
      <c r="F127" s="129"/>
    </row>
    <row r="128" spans="1:6" s="105" customFormat="1" ht="18" x14ac:dyDescent="0.2">
      <c r="B128" s="128"/>
      <c r="C128" s="101"/>
      <c r="D128" s="101"/>
      <c r="E128" s="129"/>
      <c r="F128" s="129"/>
    </row>
    <row r="129" spans="1:6" s="112" customFormat="1" ht="12.5" customHeight="1" x14ac:dyDescent="0.2">
      <c r="A129" s="91"/>
      <c r="B129" s="130"/>
      <c r="C129" s="99"/>
      <c r="D129" s="99"/>
      <c r="E129" s="99"/>
      <c r="F129" s="99"/>
    </row>
    <row r="130" spans="1:6" s="74" customFormat="1" ht="18" x14ac:dyDescent="0.2">
      <c r="B130" s="131"/>
      <c r="C130" s="101"/>
      <c r="D130" s="101"/>
      <c r="E130" s="101"/>
      <c r="F130" s="101"/>
    </row>
    <row r="131" spans="1:6" s="112" customFormat="1" ht="12.5" customHeight="1" x14ac:dyDescent="0.2">
      <c r="A131" s="91"/>
      <c r="B131" s="130"/>
      <c r="C131" s="99"/>
      <c r="D131" s="99"/>
      <c r="E131" s="99"/>
      <c r="F131" s="99"/>
    </row>
    <row r="132" spans="1:6" s="74" customFormat="1" ht="18" x14ac:dyDescent="0.2">
      <c r="B132" s="131"/>
      <c r="C132" s="101"/>
      <c r="D132" s="101"/>
      <c r="E132" s="101"/>
      <c r="F132" s="101"/>
    </row>
    <row r="133" spans="1:6" s="112" customFormat="1" ht="12.5" customHeight="1" x14ac:dyDescent="0.2">
      <c r="A133" s="91"/>
      <c r="B133" s="130"/>
      <c r="C133" s="99"/>
      <c r="D133" s="99"/>
      <c r="E133" s="99"/>
      <c r="F133" s="99"/>
    </row>
    <row r="134" spans="1:6" s="112" customFormat="1" ht="18" x14ac:dyDescent="0.2">
      <c r="A134" s="91"/>
      <c r="B134" s="131"/>
      <c r="C134" s="71"/>
      <c r="D134" s="71"/>
      <c r="E134" s="71"/>
      <c r="F134" s="71"/>
    </row>
    <row r="135" spans="1:6" s="112" customFormat="1" ht="12.5" customHeight="1" x14ac:dyDescent="0.2">
      <c r="A135" s="91"/>
      <c r="B135" s="130"/>
      <c r="C135" s="99"/>
      <c r="D135" s="99"/>
      <c r="E135" s="99"/>
      <c r="F135" s="99"/>
    </row>
    <row r="136" spans="1:6" s="112" customFormat="1" x14ac:dyDescent="0.2">
      <c r="A136" s="91"/>
      <c r="B136" s="124"/>
      <c r="C136" s="99"/>
      <c r="D136" s="99"/>
      <c r="E136" s="99"/>
      <c r="F136" s="99"/>
    </row>
    <row r="137" spans="1:6" s="112" customFormat="1" x14ac:dyDescent="0.2">
      <c r="A137" s="91"/>
      <c r="B137" s="124"/>
      <c r="C137" s="99"/>
      <c r="D137" s="99"/>
      <c r="E137" s="99"/>
      <c r="F137" s="99"/>
    </row>
    <row r="138" spans="1:6" s="112" customFormat="1" x14ac:dyDescent="0.2">
      <c r="A138" s="91"/>
      <c r="B138" s="124"/>
      <c r="C138" s="99"/>
      <c r="D138" s="99"/>
      <c r="E138" s="99"/>
      <c r="F138" s="99"/>
    </row>
    <row r="139" spans="1:6" s="102" customFormat="1" x14ac:dyDescent="0.2">
      <c r="B139" s="125"/>
      <c r="C139" s="71"/>
      <c r="D139" s="71"/>
      <c r="E139" s="71"/>
      <c r="F139" s="71"/>
    </row>
    <row r="140" spans="1:6" s="112" customFormat="1" x14ac:dyDescent="0.2">
      <c r="A140" s="91"/>
      <c r="B140" s="130"/>
      <c r="C140" s="99"/>
      <c r="D140" s="99"/>
      <c r="E140" s="99"/>
      <c r="F140" s="99"/>
    </row>
    <row r="141" spans="1:6" s="112" customFormat="1" x14ac:dyDescent="0.2">
      <c r="A141" s="91"/>
      <c r="B141" s="130"/>
      <c r="C141" s="99"/>
      <c r="D141" s="99"/>
      <c r="E141" s="99"/>
      <c r="F141" s="99"/>
    </row>
    <row r="142" spans="1:6" s="112" customFormat="1" x14ac:dyDescent="0.2">
      <c r="A142" s="91"/>
      <c r="B142" s="130"/>
      <c r="C142" s="99"/>
      <c r="D142" s="99"/>
      <c r="E142" s="99"/>
      <c r="F142" s="99"/>
    </row>
    <row r="143" spans="1:6" s="112" customFormat="1" x14ac:dyDescent="0.2">
      <c r="A143" s="91"/>
      <c r="B143" s="130"/>
      <c r="C143" s="99"/>
      <c r="D143" s="99"/>
      <c r="E143" s="99"/>
      <c r="F143" s="99"/>
    </row>
    <row r="144" spans="1:6" s="112" customFormat="1" x14ac:dyDescent="0.2">
      <c r="A144" s="91"/>
      <c r="B144" s="130"/>
      <c r="C144" s="99"/>
      <c r="D144" s="99"/>
      <c r="E144" s="99"/>
      <c r="F144" s="99"/>
    </row>
    <row r="145" spans="1:73" s="112" customFormat="1" x14ac:dyDescent="0.2">
      <c r="A145" s="91"/>
      <c r="B145" s="130"/>
      <c r="C145" s="99"/>
      <c r="D145" s="99"/>
      <c r="E145" s="99"/>
      <c r="F145" s="99"/>
    </row>
    <row r="146" spans="1:73" s="112" customFormat="1" x14ac:dyDescent="0.2">
      <c r="A146" s="91"/>
      <c r="B146" s="130"/>
      <c r="C146" s="99"/>
      <c r="D146" s="99"/>
      <c r="E146" s="99"/>
      <c r="F146" s="99"/>
    </row>
    <row r="147" spans="1:73" s="112" customFormat="1" x14ac:dyDescent="0.2">
      <c r="A147" s="91"/>
      <c r="B147" s="130"/>
      <c r="C147" s="99"/>
      <c r="D147" s="99"/>
      <c r="E147" s="99"/>
      <c r="F147" s="99"/>
    </row>
    <row r="148" spans="1:73" s="112" customFormat="1" x14ac:dyDescent="0.2">
      <c r="A148" s="91"/>
      <c r="B148" s="130"/>
      <c r="C148" s="99"/>
      <c r="D148" s="99"/>
      <c r="E148" s="99"/>
      <c r="F148" s="99"/>
    </row>
    <row r="149" spans="1:73" s="112" customFormat="1" x14ac:dyDescent="0.2">
      <c r="A149" s="91"/>
      <c r="B149" s="130"/>
      <c r="C149" s="99"/>
      <c r="D149" s="99"/>
      <c r="E149" s="99"/>
      <c r="F149" s="99"/>
    </row>
    <row r="150" spans="1:73" s="112" customFormat="1" x14ac:dyDescent="0.2">
      <c r="A150" s="91"/>
      <c r="B150" s="130"/>
      <c r="C150" s="99"/>
      <c r="D150" s="99"/>
      <c r="E150" s="99"/>
      <c r="F150" s="99"/>
    </row>
    <row r="151" spans="1:73" s="112" customFormat="1" x14ac:dyDescent="0.2">
      <c r="A151" s="91"/>
      <c r="B151" s="130"/>
      <c r="C151" s="99"/>
      <c r="D151" s="99"/>
      <c r="E151" s="99"/>
      <c r="F151" s="99"/>
    </row>
    <row r="152" spans="1:73" s="112" customFormat="1" x14ac:dyDescent="0.2">
      <c r="A152" s="91"/>
      <c r="B152" s="130"/>
      <c r="C152" s="99"/>
      <c r="D152" s="99"/>
      <c r="E152" s="99"/>
      <c r="F152" s="99"/>
    </row>
    <row r="153" spans="1:73" s="112" customFormat="1" x14ac:dyDescent="0.2">
      <c r="A153" s="91"/>
      <c r="B153" s="130"/>
      <c r="C153" s="99"/>
      <c r="D153" s="99"/>
      <c r="E153" s="99"/>
      <c r="F153" s="99"/>
    </row>
    <row r="154" spans="1:73" s="112" customFormat="1" x14ac:dyDescent="0.2">
      <c r="A154" s="91"/>
      <c r="B154" s="130"/>
      <c r="C154" s="99"/>
      <c r="D154" s="99"/>
      <c r="E154" s="99"/>
      <c r="F154" s="99"/>
    </row>
    <row r="155" spans="1:73" s="99" customFormat="1" x14ac:dyDescent="0.2">
      <c r="A155" s="91"/>
      <c r="B155" s="130"/>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112"/>
      <c r="BB155" s="112"/>
      <c r="BC155" s="112"/>
      <c r="BD155" s="112"/>
      <c r="BE155" s="112"/>
      <c r="BF155" s="112"/>
      <c r="BG155" s="112"/>
      <c r="BH155" s="112"/>
      <c r="BI155" s="112"/>
      <c r="BJ155" s="112"/>
      <c r="BK155" s="112"/>
      <c r="BL155" s="112"/>
      <c r="BM155" s="112"/>
      <c r="BN155" s="112"/>
      <c r="BO155" s="112"/>
      <c r="BP155" s="112"/>
      <c r="BQ155" s="112"/>
      <c r="BR155" s="112"/>
      <c r="BS155" s="112"/>
      <c r="BT155" s="112"/>
      <c r="BU155" s="112"/>
    </row>
    <row r="156" spans="1:73" s="99" customFormat="1" x14ac:dyDescent="0.2">
      <c r="A156" s="91"/>
      <c r="B156" s="130"/>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c r="BB156" s="112"/>
      <c r="BC156" s="112"/>
      <c r="BD156" s="112"/>
      <c r="BE156" s="112"/>
      <c r="BF156" s="112"/>
      <c r="BG156" s="112"/>
      <c r="BH156" s="112"/>
      <c r="BI156" s="112"/>
      <c r="BJ156" s="112"/>
      <c r="BK156" s="112"/>
      <c r="BL156" s="112"/>
      <c r="BM156" s="112"/>
      <c r="BN156" s="112"/>
      <c r="BO156" s="112"/>
      <c r="BP156" s="112"/>
      <c r="BQ156" s="112"/>
      <c r="BR156" s="112"/>
      <c r="BS156" s="112"/>
      <c r="BT156" s="112"/>
      <c r="BU156" s="112"/>
    </row>
    <row r="157" spans="1:73" s="99" customFormat="1" x14ac:dyDescent="0.2">
      <c r="A157" s="91"/>
      <c r="B157" s="130"/>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c r="AY157" s="112"/>
      <c r="AZ157" s="112"/>
      <c r="BA157" s="112"/>
      <c r="BB157" s="112"/>
      <c r="BC157" s="112"/>
      <c r="BD157" s="112"/>
      <c r="BE157" s="112"/>
      <c r="BF157" s="112"/>
      <c r="BG157" s="112"/>
      <c r="BH157" s="112"/>
      <c r="BI157" s="112"/>
      <c r="BJ157" s="112"/>
      <c r="BK157" s="112"/>
      <c r="BL157" s="112"/>
      <c r="BM157" s="112"/>
      <c r="BN157" s="112"/>
      <c r="BO157" s="112"/>
      <c r="BP157" s="112"/>
      <c r="BQ157" s="112"/>
      <c r="BR157" s="112"/>
      <c r="BS157" s="112"/>
      <c r="BT157" s="112"/>
      <c r="BU157" s="112"/>
    </row>
    <row r="158" spans="1:73" s="99" customFormat="1" x14ac:dyDescent="0.2">
      <c r="A158" s="91"/>
      <c r="B158" s="130"/>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c r="AY158" s="112"/>
      <c r="AZ158" s="112"/>
      <c r="BA158" s="112"/>
      <c r="BB158" s="112"/>
      <c r="BC158" s="112"/>
      <c r="BD158" s="112"/>
      <c r="BE158" s="112"/>
      <c r="BF158" s="112"/>
      <c r="BG158" s="112"/>
      <c r="BH158" s="112"/>
      <c r="BI158" s="112"/>
      <c r="BJ158" s="112"/>
      <c r="BK158" s="112"/>
      <c r="BL158" s="112"/>
      <c r="BM158" s="112"/>
      <c r="BN158" s="112"/>
      <c r="BO158" s="112"/>
      <c r="BP158" s="112"/>
      <c r="BQ158" s="112"/>
      <c r="BR158" s="112"/>
      <c r="BS158" s="112"/>
      <c r="BT158" s="112"/>
      <c r="BU158" s="112"/>
    </row>
    <row r="159" spans="1:73" s="99" customFormat="1" x14ac:dyDescent="0.2">
      <c r="A159" s="91"/>
      <c r="B159" s="130"/>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c r="BG159" s="112"/>
      <c r="BH159" s="112"/>
      <c r="BI159" s="112"/>
      <c r="BJ159" s="112"/>
      <c r="BK159" s="112"/>
      <c r="BL159" s="112"/>
      <c r="BM159" s="112"/>
      <c r="BN159" s="112"/>
      <c r="BO159" s="112"/>
      <c r="BP159" s="112"/>
      <c r="BQ159" s="112"/>
      <c r="BR159" s="112"/>
      <c r="BS159" s="112"/>
      <c r="BT159" s="112"/>
      <c r="BU159" s="112"/>
    </row>
    <row r="160" spans="1:73" s="99" customFormat="1" x14ac:dyDescent="0.2">
      <c r="A160" s="91"/>
      <c r="B160" s="130"/>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c r="BB160" s="112"/>
      <c r="BC160" s="112"/>
      <c r="BD160" s="112"/>
      <c r="BE160" s="112"/>
      <c r="BF160" s="112"/>
      <c r="BG160" s="112"/>
      <c r="BH160" s="112"/>
      <c r="BI160" s="112"/>
      <c r="BJ160" s="112"/>
      <c r="BK160" s="112"/>
      <c r="BL160" s="112"/>
      <c r="BM160" s="112"/>
      <c r="BN160" s="112"/>
      <c r="BO160" s="112"/>
      <c r="BP160" s="112"/>
      <c r="BQ160" s="112"/>
      <c r="BR160" s="112"/>
      <c r="BS160" s="112"/>
      <c r="BT160" s="112"/>
      <c r="BU160" s="112"/>
    </row>
    <row r="161" spans="1:73" s="99" customFormat="1" x14ac:dyDescent="0.2">
      <c r="A161" s="91"/>
      <c r="B161" s="130"/>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c r="BB161" s="112"/>
      <c r="BC161" s="112"/>
      <c r="BD161" s="112"/>
      <c r="BE161" s="112"/>
      <c r="BF161" s="112"/>
      <c r="BG161" s="112"/>
      <c r="BH161" s="112"/>
      <c r="BI161" s="112"/>
      <c r="BJ161" s="112"/>
      <c r="BK161" s="112"/>
      <c r="BL161" s="112"/>
      <c r="BM161" s="112"/>
      <c r="BN161" s="112"/>
      <c r="BO161" s="112"/>
      <c r="BP161" s="112"/>
      <c r="BQ161" s="112"/>
      <c r="BR161" s="112"/>
      <c r="BS161" s="112"/>
      <c r="BT161" s="112"/>
      <c r="BU161" s="112"/>
    </row>
    <row r="162" spans="1:73" s="99" customFormat="1" x14ac:dyDescent="0.2">
      <c r="A162" s="91"/>
      <c r="B162" s="130"/>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c r="BB162" s="112"/>
      <c r="BC162" s="112"/>
      <c r="BD162" s="112"/>
      <c r="BE162" s="112"/>
      <c r="BF162" s="112"/>
      <c r="BG162" s="112"/>
      <c r="BH162" s="112"/>
      <c r="BI162" s="112"/>
      <c r="BJ162" s="112"/>
      <c r="BK162" s="112"/>
      <c r="BL162" s="112"/>
      <c r="BM162" s="112"/>
      <c r="BN162" s="112"/>
      <c r="BO162" s="112"/>
      <c r="BP162" s="112"/>
      <c r="BQ162" s="112"/>
      <c r="BR162" s="112"/>
      <c r="BS162" s="112"/>
      <c r="BT162" s="112"/>
      <c r="BU162" s="112"/>
    </row>
    <row r="163" spans="1:73" s="99" customFormat="1" x14ac:dyDescent="0.2">
      <c r="A163" s="91"/>
      <c r="B163" s="130"/>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c r="BB163" s="112"/>
      <c r="BC163" s="112"/>
      <c r="BD163" s="112"/>
      <c r="BE163" s="112"/>
      <c r="BF163" s="112"/>
      <c r="BG163" s="112"/>
      <c r="BH163" s="112"/>
      <c r="BI163" s="112"/>
      <c r="BJ163" s="112"/>
      <c r="BK163" s="112"/>
      <c r="BL163" s="112"/>
      <c r="BM163" s="112"/>
      <c r="BN163" s="112"/>
      <c r="BO163" s="112"/>
      <c r="BP163" s="112"/>
      <c r="BQ163" s="112"/>
      <c r="BR163" s="112"/>
      <c r="BS163" s="112"/>
      <c r="BT163" s="112"/>
      <c r="BU163" s="112"/>
    </row>
    <row r="164" spans="1:73" s="99" customFormat="1" x14ac:dyDescent="0.2">
      <c r="A164" s="91"/>
      <c r="B164" s="130"/>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c r="BB164" s="112"/>
      <c r="BC164" s="112"/>
      <c r="BD164" s="112"/>
      <c r="BE164" s="112"/>
      <c r="BF164" s="112"/>
      <c r="BG164" s="112"/>
      <c r="BH164" s="112"/>
      <c r="BI164" s="112"/>
      <c r="BJ164" s="112"/>
      <c r="BK164" s="112"/>
      <c r="BL164" s="112"/>
      <c r="BM164" s="112"/>
      <c r="BN164" s="112"/>
      <c r="BO164" s="112"/>
      <c r="BP164" s="112"/>
      <c r="BQ164" s="112"/>
      <c r="BR164" s="112"/>
      <c r="BS164" s="112"/>
      <c r="BT164" s="112"/>
      <c r="BU164" s="112"/>
    </row>
    <row r="165" spans="1:73" s="99" customFormat="1" x14ac:dyDescent="0.2">
      <c r="A165" s="91"/>
      <c r="B165" s="130"/>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2"/>
      <c r="BL165" s="112"/>
      <c r="BM165" s="112"/>
      <c r="BN165" s="112"/>
      <c r="BO165" s="112"/>
      <c r="BP165" s="112"/>
      <c r="BQ165" s="112"/>
      <c r="BR165" s="112"/>
      <c r="BS165" s="112"/>
      <c r="BT165" s="112"/>
      <c r="BU165" s="112"/>
    </row>
    <row r="166" spans="1:73" s="99" customFormat="1" x14ac:dyDescent="0.2">
      <c r="A166" s="91"/>
      <c r="B166" s="130"/>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c r="BG166" s="112"/>
      <c r="BH166" s="112"/>
      <c r="BI166" s="112"/>
      <c r="BJ166" s="112"/>
      <c r="BK166" s="112"/>
      <c r="BL166" s="112"/>
      <c r="BM166" s="112"/>
      <c r="BN166" s="112"/>
      <c r="BO166" s="112"/>
      <c r="BP166" s="112"/>
      <c r="BQ166" s="112"/>
      <c r="BR166" s="112"/>
      <c r="BS166" s="112"/>
      <c r="BT166" s="112"/>
      <c r="BU166" s="112"/>
    </row>
    <row r="167" spans="1:73" s="99" customFormat="1" x14ac:dyDescent="0.2">
      <c r="A167" s="91"/>
      <c r="B167" s="130"/>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c r="BG167" s="112"/>
      <c r="BH167" s="112"/>
      <c r="BI167" s="112"/>
      <c r="BJ167" s="112"/>
      <c r="BK167" s="112"/>
      <c r="BL167" s="112"/>
      <c r="BM167" s="112"/>
      <c r="BN167" s="112"/>
      <c r="BO167" s="112"/>
      <c r="BP167" s="112"/>
      <c r="BQ167" s="112"/>
      <c r="BR167" s="112"/>
      <c r="BS167" s="112"/>
      <c r="BT167" s="112"/>
      <c r="BU167" s="112"/>
    </row>
    <row r="168" spans="1:73" s="99" customFormat="1" x14ac:dyDescent="0.2">
      <c r="A168" s="91"/>
      <c r="B168" s="130"/>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c r="BB168" s="112"/>
      <c r="BC168" s="112"/>
      <c r="BD168" s="112"/>
      <c r="BE168" s="112"/>
      <c r="BF168" s="112"/>
      <c r="BG168" s="112"/>
      <c r="BH168" s="112"/>
      <c r="BI168" s="112"/>
      <c r="BJ168" s="112"/>
      <c r="BK168" s="112"/>
      <c r="BL168" s="112"/>
      <c r="BM168" s="112"/>
      <c r="BN168" s="112"/>
      <c r="BO168" s="112"/>
      <c r="BP168" s="112"/>
      <c r="BQ168" s="112"/>
      <c r="BR168" s="112"/>
      <c r="BS168" s="112"/>
      <c r="BT168" s="112"/>
      <c r="BU168" s="112"/>
    </row>
    <row r="169" spans="1:73" s="99" customFormat="1" x14ac:dyDescent="0.2">
      <c r="A169" s="91"/>
      <c r="B169" s="130"/>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c r="AY169" s="112"/>
      <c r="AZ169" s="112"/>
      <c r="BA169" s="112"/>
      <c r="BB169" s="112"/>
      <c r="BC169" s="112"/>
      <c r="BD169" s="112"/>
      <c r="BE169" s="112"/>
      <c r="BF169" s="112"/>
      <c r="BG169" s="112"/>
      <c r="BH169" s="112"/>
      <c r="BI169" s="112"/>
      <c r="BJ169" s="112"/>
      <c r="BK169" s="112"/>
      <c r="BL169" s="112"/>
      <c r="BM169" s="112"/>
      <c r="BN169" s="112"/>
      <c r="BO169" s="112"/>
      <c r="BP169" s="112"/>
      <c r="BQ169" s="112"/>
      <c r="BR169" s="112"/>
      <c r="BS169" s="112"/>
      <c r="BT169" s="112"/>
      <c r="BU169" s="112"/>
    </row>
    <row r="170" spans="1:73" s="99" customFormat="1" x14ac:dyDescent="0.2">
      <c r="A170" s="91"/>
      <c r="B170" s="130"/>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c r="BB170" s="112"/>
      <c r="BC170" s="112"/>
      <c r="BD170" s="112"/>
      <c r="BE170" s="112"/>
      <c r="BF170" s="112"/>
      <c r="BG170" s="112"/>
      <c r="BH170" s="112"/>
      <c r="BI170" s="112"/>
      <c r="BJ170" s="112"/>
      <c r="BK170" s="112"/>
      <c r="BL170" s="112"/>
      <c r="BM170" s="112"/>
      <c r="BN170" s="112"/>
      <c r="BO170" s="112"/>
      <c r="BP170" s="112"/>
      <c r="BQ170" s="112"/>
      <c r="BR170" s="112"/>
      <c r="BS170" s="112"/>
      <c r="BT170" s="112"/>
      <c r="BU170" s="112"/>
    </row>
    <row r="171" spans="1:73" s="99" customFormat="1" x14ac:dyDescent="0.2">
      <c r="A171" s="91"/>
      <c r="B171" s="130"/>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c r="AY171" s="112"/>
      <c r="AZ171" s="112"/>
      <c r="BA171" s="112"/>
      <c r="BB171" s="112"/>
      <c r="BC171" s="112"/>
      <c r="BD171" s="112"/>
      <c r="BE171" s="112"/>
      <c r="BF171" s="112"/>
      <c r="BG171" s="112"/>
      <c r="BH171" s="112"/>
      <c r="BI171" s="112"/>
      <c r="BJ171" s="112"/>
      <c r="BK171" s="112"/>
      <c r="BL171" s="112"/>
      <c r="BM171" s="112"/>
      <c r="BN171" s="112"/>
      <c r="BO171" s="112"/>
      <c r="BP171" s="112"/>
      <c r="BQ171" s="112"/>
      <c r="BR171" s="112"/>
      <c r="BS171" s="112"/>
      <c r="BT171" s="112"/>
      <c r="BU171" s="112"/>
    </row>
    <row r="172" spans="1:73" s="99" customFormat="1" x14ac:dyDescent="0.2">
      <c r="A172" s="91"/>
      <c r="B172" s="130"/>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c r="AO172" s="112"/>
      <c r="AP172" s="112"/>
      <c r="AQ172" s="112"/>
      <c r="AR172" s="112"/>
      <c r="AS172" s="112"/>
      <c r="AT172" s="112"/>
      <c r="AU172" s="112"/>
      <c r="AV172" s="112"/>
      <c r="AW172" s="112"/>
      <c r="AX172" s="112"/>
      <c r="AY172" s="112"/>
      <c r="AZ172" s="112"/>
      <c r="BA172" s="112"/>
      <c r="BB172" s="112"/>
      <c r="BC172" s="112"/>
      <c r="BD172" s="112"/>
      <c r="BE172" s="112"/>
      <c r="BF172" s="112"/>
      <c r="BG172" s="112"/>
      <c r="BH172" s="112"/>
      <c r="BI172" s="112"/>
      <c r="BJ172" s="112"/>
      <c r="BK172" s="112"/>
      <c r="BL172" s="112"/>
      <c r="BM172" s="112"/>
      <c r="BN172" s="112"/>
      <c r="BO172" s="112"/>
      <c r="BP172" s="112"/>
      <c r="BQ172" s="112"/>
      <c r="BR172" s="112"/>
      <c r="BS172" s="112"/>
      <c r="BT172" s="112"/>
      <c r="BU172" s="112"/>
    </row>
    <row r="173" spans="1:73" s="99" customFormat="1" x14ac:dyDescent="0.2">
      <c r="A173" s="91"/>
      <c r="B173" s="130"/>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c r="AO173" s="112"/>
      <c r="AP173" s="112"/>
      <c r="AQ173" s="112"/>
      <c r="AR173" s="112"/>
      <c r="AS173" s="112"/>
      <c r="AT173" s="112"/>
      <c r="AU173" s="112"/>
      <c r="AV173" s="112"/>
      <c r="AW173" s="112"/>
      <c r="AX173" s="112"/>
      <c r="AY173" s="112"/>
      <c r="AZ173" s="112"/>
      <c r="BA173" s="112"/>
      <c r="BB173" s="112"/>
      <c r="BC173" s="112"/>
      <c r="BD173" s="112"/>
      <c r="BE173" s="112"/>
      <c r="BF173" s="112"/>
      <c r="BG173" s="112"/>
      <c r="BH173" s="112"/>
      <c r="BI173" s="112"/>
      <c r="BJ173" s="112"/>
      <c r="BK173" s="112"/>
      <c r="BL173" s="112"/>
      <c r="BM173" s="112"/>
      <c r="BN173" s="112"/>
      <c r="BO173" s="112"/>
      <c r="BP173" s="112"/>
      <c r="BQ173" s="112"/>
      <c r="BR173" s="112"/>
      <c r="BS173" s="112"/>
      <c r="BT173" s="112"/>
      <c r="BU173" s="112"/>
    </row>
    <row r="174" spans="1:73" s="99" customFormat="1" x14ac:dyDescent="0.2">
      <c r="A174" s="91"/>
      <c r="B174" s="130"/>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c r="AO174" s="112"/>
      <c r="AP174" s="112"/>
      <c r="AQ174" s="112"/>
      <c r="AR174" s="112"/>
      <c r="AS174" s="112"/>
      <c r="AT174" s="112"/>
      <c r="AU174" s="112"/>
      <c r="AV174" s="112"/>
      <c r="AW174" s="112"/>
      <c r="AX174" s="112"/>
      <c r="AY174" s="112"/>
      <c r="AZ174" s="112"/>
      <c r="BA174" s="112"/>
      <c r="BB174" s="112"/>
      <c r="BC174" s="112"/>
      <c r="BD174" s="112"/>
      <c r="BE174" s="112"/>
      <c r="BF174" s="112"/>
      <c r="BG174" s="112"/>
      <c r="BH174" s="112"/>
      <c r="BI174" s="112"/>
      <c r="BJ174" s="112"/>
      <c r="BK174" s="112"/>
      <c r="BL174" s="112"/>
      <c r="BM174" s="112"/>
      <c r="BN174" s="112"/>
      <c r="BO174" s="112"/>
      <c r="BP174" s="112"/>
      <c r="BQ174" s="112"/>
      <c r="BR174" s="112"/>
      <c r="BS174" s="112"/>
      <c r="BT174" s="112"/>
      <c r="BU174" s="112"/>
    </row>
    <row r="175" spans="1:73" s="99" customFormat="1" x14ac:dyDescent="0.2">
      <c r="A175" s="91"/>
      <c r="B175" s="130"/>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c r="AO175" s="112"/>
      <c r="AP175" s="112"/>
      <c r="AQ175" s="112"/>
      <c r="AR175" s="112"/>
      <c r="AS175" s="112"/>
      <c r="AT175" s="112"/>
      <c r="AU175" s="112"/>
      <c r="AV175" s="112"/>
      <c r="AW175" s="112"/>
      <c r="AX175" s="112"/>
      <c r="AY175" s="112"/>
      <c r="AZ175" s="112"/>
      <c r="BA175" s="112"/>
      <c r="BB175" s="112"/>
      <c r="BC175" s="112"/>
      <c r="BD175" s="112"/>
      <c r="BE175" s="112"/>
      <c r="BF175" s="112"/>
      <c r="BG175" s="112"/>
      <c r="BH175" s="112"/>
      <c r="BI175" s="112"/>
      <c r="BJ175" s="112"/>
      <c r="BK175" s="112"/>
      <c r="BL175" s="112"/>
      <c r="BM175" s="112"/>
      <c r="BN175" s="112"/>
      <c r="BO175" s="112"/>
      <c r="BP175" s="112"/>
      <c r="BQ175" s="112"/>
      <c r="BR175" s="112"/>
      <c r="BS175" s="112"/>
      <c r="BT175" s="112"/>
      <c r="BU175" s="112"/>
    </row>
    <row r="176" spans="1:73" s="99" customFormat="1" x14ac:dyDescent="0.2">
      <c r="A176" s="91"/>
      <c r="B176" s="130"/>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c r="AO176" s="112"/>
      <c r="AP176" s="112"/>
      <c r="AQ176" s="112"/>
      <c r="AR176" s="112"/>
      <c r="AS176" s="112"/>
      <c r="AT176" s="112"/>
      <c r="AU176" s="112"/>
      <c r="AV176" s="112"/>
      <c r="AW176" s="112"/>
      <c r="AX176" s="112"/>
      <c r="AY176" s="112"/>
      <c r="AZ176" s="112"/>
      <c r="BA176" s="112"/>
      <c r="BB176" s="112"/>
      <c r="BC176" s="112"/>
      <c r="BD176" s="112"/>
      <c r="BE176" s="112"/>
      <c r="BF176" s="112"/>
      <c r="BG176" s="112"/>
      <c r="BH176" s="112"/>
      <c r="BI176" s="112"/>
      <c r="BJ176" s="112"/>
      <c r="BK176" s="112"/>
      <c r="BL176" s="112"/>
      <c r="BM176" s="112"/>
      <c r="BN176" s="112"/>
      <c r="BO176" s="112"/>
      <c r="BP176" s="112"/>
      <c r="BQ176" s="112"/>
      <c r="BR176" s="112"/>
      <c r="BS176" s="112"/>
      <c r="BT176" s="112"/>
      <c r="BU176" s="112"/>
    </row>
    <row r="177" spans="1:73" s="99" customFormat="1" x14ac:dyDescent="0.2">
      <c r="A177" s="91"/>
      <c r="B177" s="130"/>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c r="AO177" s="112"/>
      <c r="AP177" s="112"/>
      <c r="AQ177" s="112"/>
      <c r="AR177" s="112"/>
      <c r="AS177" s="112"/>
      <c r="AT177" s="112"/>
      <c r="AU177" s="112"/>
      <c r="AV177" s="112"/>
      <c r="AW177" s="112"/>
      <c r="AX177" s="112"/>
      <c r="AY177" s="112"/>
      <c r="AZ177" s="112"/>
      <c r="BA177" s="112"/>
      <c r="BB177" s="112"/>
      <c r="BC177" s="112"/>
      <c r="BD177" s="112"/>
      <c r="BE177" s="112"/>
      <c r="BF177" s="112"/>
      <c r="BG177" s="112"/>
      <c r="BH177" s="112"/>
      <c r="BI177" s="112"/>
      <c r="BJ177" s="112"/>
      <c r="BK177" s="112"/>
      <c r="BL177" s="112"/>
      <c r="BM177" s="112"/>
      <c r="BN177" s="112"/>
      <c r="BO177" s="112"/>
      <c r="BP177" s="112"/>
      <c r="BQ177" s="112"/>
      <c r="BR177" s="112"/>
      <c r="BS177" s="112"/>
      <c r="BT177" s="112"/>
      <c r="BU177" s="112"/>
    </row>
    <row r="178" spans="1:73" s="99" customFormat="1" x14ac:dyDescent="0.2">
      <c r="A178" s="91"/>
      <c r="B178" s="130"/>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c r="AO178" s="112"/>
      <c r="AP178" s="112"/>
      <c r="AQ178" s="112"/>
      <c r="AR178" s="112"/>
      <c r="AS178" s="112"/>
      <c r="AT178" s="112"/>
      <c r="AU178" s="112"/>
      <c r="AV178" s="112"/>
      <c r="AW178" s="112"/>
      <c r="AX178" s="112"/>
      <c r="AY178" s="112"/>
      <c r="AZ178" s="112"/>
      <c r="BA178" s="112"/>
      <c r="BB178" s="112"/>
      <c r="BC178" s="112"/>
      <c r="BD178" s="112"/>
      <c r="BE178" s="112"/>
      <c r="BF178" s="112"/>
      <c r="BG178" s="112"/>
      <c r="BH178" s="112"/>
      <c r="BI178" s="112"/>
      <c r="BJ178" s="112"/>
      <c r="BK178" s="112"/>
      <c r="BL178" s="112"/>
      <c r="BM178" s="112"/>
      <c r="BN178" s="112"/>
      <c r="BO178" s="112"/>
      <c r="BP178" s="112"/>
      <c r="BQ178" s="112"/>
      <c r="BR178" s="112"/>
      <c r="BS178" s="112"/>
      <c r="BT178" s="112"/>
      <c r="BU178" s="112"/>
    </row>
    <row r="179" spans="1:73" s="99" customFormat="1" x14ac:dyDescent="0.2">
      <c r="A179" s="91"/>
      <c r="B179" s="130"/>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c r="AO179" s="112"/>
      <c r="AP179" s="112"/>
      <c r="AQ179" s="112"/>
      <c r="AR179" s="112"/>
      <c r="AS179" s="112"/>
      <c r="AT179" s="112"/>
      <c r="AU179" s="112"/>
      <c r="AV179" s="112"/>
      <c r="AW179" s="112"/>
      <c r="AX179" s="112"/>
      <c r="AY179" s="112"/>
      <c r="AZ179" s="112"/>
      <c r="BA179" s="112"/>
      <c r="BB179" s="112"/>
      <c r="BC179" s="112"/>
      <c r="BD179" s="112"/>
      <c r="BE179" s="112"/>
      <c r="BF179" s="112"/>
      <c r="BG179" s="112"/>
      <c r="BH179" s="112"/>
      <c r="BI179" s="112"/>
      <c r="BJ179" s="112"/>
      <c r="BK179" s="112"/>
      <c r="BL179" s="112"/>
      <c r="BM179" s="112"/>
      <c r="BN179" s="112"/>
      <c r="BO179" s="112"/>
      <c r="BP179" s="112"/>
      <c r="BQ179" s="112"/>
      <c r="BR179" s="112"/>
      <c r="BS179" s="112"/>
      <c r="BT179" s="112"/>
      <c r="BU179" s="112"/>
    </row>
    <row r="180" spans="1:73" s="99" customFormat="1" x14ac:dyDescent="0.2">
      <c r="A180" s="91"/>
      <c r="B180" s="130"/>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c r="AO180" s="112"/>
      <c r="AP180" s="112"/>
      <c r="AQ180" s="112"/>
      <c r="AR180" s="112"/>
      <c r="AS180" s="112"/>
      <c r="AT180" s="112"/>
      <c r="AU180" s="112"/>
      <c r="AV180" s="112"/>
      <c r="AW180" s="112"/>
      <c r="AX180" s="112"/>
      <c r="AY180" s="112"/>
      <c r="AZ180" s="112"/>
      <c r="BA180" s="112"/>
      <c r="BB180" s="112"/>
      <c r="BC180" s="112"/>
      <c r="BD180" s="112"/>
      <c r="BE180" s="112"/>
      <c r="BF180" s="112"/>
      <c r="BG180" s="112"/>
      <c r="BH180" s="112"/>
      <c r="BI180" s="112"/>
      <c r="BJ180" s="112"/>
      <c r="BK180" s="112"/>
      <c r="BL180" s="112"/>
      <c r="BM180" s="112"/>
      <c r="BN180" s="112"/>
      <c r="BO180" s="112"/>
      <c r="BP180" s="112"/>
      <c r="BQ180" s="112"/>
      <c r="BR180" s="112"/>
      <c r="BS180" s="112"/>
      <c r="BT180" s="112"/>
      <c r="BU180" s="112"/>
    </row>
    <row r="181" spans="1:73" s="99" customFormat="1" x14ac:dyDescent="0.2">
      <c r="A181" s="91"/>
      <c r="B181" s="130"/>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12"/>
      <c r="AY181" s="112"/>
      <c r="AZ181" s="112"/>
      <c r="BA181" s="112"/>
      <c r="BB181" s="112"/>
      <c r="BC181" s="112"/>
      <c r="BD181" s="112"/>
      <c r="BE181" s="112"/>
      <c r="BF181" s="112"/>
      <c r="BG181" s="112"/>
      <c r="BH181" s="112"/>
      <c r="BI181" s="112"/>
      <c r="BJ181" s="112"/>
      <c r="BK181" s="112"/>
      <c r="BL181" s="112"/>
      <c r="BM181" s="112"/>
      <c r="BN181" s="112"/>
      <c r="BO181" s="112"/>
      <c r="BP181" s="112"/>
      <c r="BQ181" s="112"/>
      <c r="BR181" s="112"/>
      <c r="BS181" s="112"/>
      <c r="BT181" s="112"/>
      <c r="BU181" s="112"/>
    </row>
    <row r="182" spans="1:73" s="99" customFormat="1" x14ac:dyDescent="0.2">
      <c r="A182" s="91"/>
      <c r="B182" s="130"/>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c r="AO182" s="112"/>
      <c r="AP182" s="112"/>
      <c r="AQ182" s="112"/>
      <c r="AR182" s="112"/>
      <c r="AS182" s="112"/>
      <c r="AT182" s="112"/>
      <c r="AU182" s="112"/>
      <c r="AV182" s="112"/>
      <c r="AW182" s="112"/>
      <c r="AX182" s="112"/>
      <c r="AY182" s="112"/>
      <c r="AZ182" s="112"/>
      <c r="BA182" s="112"/>
      <c r="BB182" s="112"/>
      <c r="BC182" s="112"/>
      <c r="BD182" s="112"/>
      <c r="BE182" s="112"/>
      <c r="BF182" s="112"/>
      <c r="BG182" s="112"/>
      <c r="BH182" s="112"/>
      <c r="BI182" s="112"/>
      <c r="BJ182" s="112"/>
      <c r="BK182" s="112"/>
      <c r="BL182" s="112"/>
      <c r="BM182" s="112"/>
      <c r="BN182" s="112"/>
      <c r="BO182" s="112"/>
      <c r="BP182" s="112"/>
      <c r="BQ182" s="112"/>
      <c r="BR182" s="112"/>
      <c r="BS182" s="112"/>
      <c r="BT182" s="112"/>
      <c r="BU182" s="112"/>
    </row>
    <row r="183" spans="1:73" s="99" customFormat="1" x14ac:dyDescent="0.2">
      <c r="A183" s="91"/>
      <c r="B183" s="130"/>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c r="AO183" s="112"/>
      <c r="AP183" s="112"/>
      <c r="AQ183" s="112"/>
      <c r="AR183" s="112"/>
      <c r="AS183" s="112"/>
      <c r="AT183" s="112"/>
      <c r="AU183" s="112"/>
      <c r="AV183" s="112"/>
      <c r="AW183" s="112"/>
      <c r="AX183" s="112"/>
      <c r="AY183" s="112"/>
      <c r="AZ183" s="112"/>
      <c r="BA183" s="112"/>
      <c r="BB183" s="112"/>
      <c r="BC183" s="112"/>
      <c r="BD183" s="112"/>
      <c r="BE183" s="112"/>
      <c r="BF183" s="112"/>
      <c r="BG183" s="112"/>
      <c r="BH183" s="112"/>
      <c r="BI183" s="112"/>
      <c r="BJ183" s="112"/>
      <c r="BK183" s="112"/>
      <c r="BL183" s="112"/>
      <c r="BM183" s="112"/>
      <c r="BN183" s="112"/>
      <c r="BO183" s="112"/>
      <c r="BP183" s="112"/>
      <c r="BQ183" s="112"/>
      <c r="BR183" s="112"/>
      <c r="BS183" s="112"/>
      <c r="BT183" s="112"/>
      <c r="BU183" s="112"/>
    </row>
    <row r="184" spans="1:73" s="99" customFormat="1" x14ac:dyDescent="0.2">
      <c r="A184" s="91"/>
      <c r="B184" s="130"/>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c r="AO184" s="112"/>
      <c r="AP184" s="112"/>
      <c r="AQ184" s="112"/>
      <c r="AR184" s="112"/>
      <c r="AS184" s="112"/>
      <c r="AT184" s="112"/>
      <c r="AU184" s="112"/>
      <c r="AV184" s="112"/>
      <c r="AW184" s="112"/>
      <c r="AX184" s="112"/>
      <c r="AY184" s="112"/>
      <c r="AZ184" s="112"/>
      <c r="BA184" s="112"/>
      <c r="BB184" s="112"/>
      <c r="BC184" s="112"/>
      <c r="BD184" s="112"/>
      <c r="BE184" s="112"/>
      <c r="BF184" s="112"/>
      <c r="BG184" s="112"/>
      <c r="BH184" s="112"/>
      <c r="BI184" s="112"/>
      <c r="BJ184" s="112"/>
      <c r="BK184" s="112"/>
      <c r="BL184" s="112"/>
      <c r="BM184" s="112"/>
      <c r="BN184" s="112"/>
      <c r="BO184" s="112"/>
      <c r="BP184" s="112"/>
      <c r="BQ184" s="112"/>
      <c r="BR184" s="112"/>
      <c r="BS184" s="112"/>
      <c r="BT184" s="112"/>
      <c r="BU184" s="112"/>
    </row>
    <row r="185" spans="1:73" s="99" customFormat="1" x14ac:dyDescent="0.2">
      <c r="A185" s="91"/>
      <c r="B185" s="130"/>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c r="AO185" s="112"/>
      <c r="AP185" s="112"/>
      <c r="AQ185" s="112"/>
      <c r="AR185" s="112"/>
      <c r="AS185" s="112"/>
      <c r="AT185" s="112"/>
      <c r="AU185" s="112"/>
      <c r="AV185" s="112"/>
      <c r="AW185" s="112"/>
      <c r="AX185" s="112"/>
      <c r="AY185" s="112"/>
      <c r="AZ185" s="112"/>
      <c r="BA185" s="112"/>
      <c r="BB185" s="112"/>
      <c r="BC185" s="112"/>
      <c r="BD185" s="112"/>
      <c r="BE185" s="112"/>
      <c r="BF185" s="112"/>
      <c r="BG185" s="112"/>
      <c r="BH185" s="112"/>
      <c r="BI185" s="112"/>
      <c r="BJ185" s="112"/>
      <c r="BK185" s="112"/>
      <c r="BL185" s="112"/>
      <c r="BM185" s="112"/>
      <c r="BN185" s="112"/>
      <c r="BO185" s="112"/>
      <c r="BP185" s="112"/>
      <c r="BQ185" s="112"/>
      <c r="BR185" s="112"/>
      <c r="BS185" s="112"/>
      <c r="BT185" s="112"/>
      <c r="BU185" s="112"/>
    </row>
    <row r="186" spans="1:73" s="99" customFormat="1" x14ac:dyDescent="0.2">
      <c r="A186" s="91"/>
      <c r="B186" s="130"/>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c r="AO186" s="112"/>
      <c r="AP186" s="112"/>
      <c r="AQ186" s="112"/>
      <c r="AR186" s="112"/>
      <c r="AS186" s="112"/>
      <c r="AT186" s="112"/>
      <c r="AU186" s="112"/>
      <c r="AV186" s="112"/>
      <c r="AW186" s="112"/>
      <c r="AX186" s="112"/>
      <c r="AY186" s="112"/>
      <c r="AZ186" s="112"/>
      <c r="BA186" s="112"/>
      <c r="BB186" s="112"/>
      <c r="BC186" s="112"/>
      <c r="BD186" s="112"/>
      <c r="BE186" s="112"/>
      <c r="BF186" s="112"/>
      <c r="BG186" s="112"/>
      <c r="BH186" s="112"/>
      <c r="BI186" s="112"/>
      <c r="BJ186" s="112"/>
      <c r="BK186" s="112"/>
      <c r="BL186" s="112"/>
      <c r="BM186" s="112"/>
      <c r="BN186" s="112"/>
      <c r="BO186" s="112"/>
      <c r="BP186" s="112"/>
      <c r="BQ186" s="112"/>
      <c r="BR186" s="112"/>
      <c r="BS186" s="112"/>
      <c r="BT186" s="112"/>
      <c r="BU186" s="112"/>
    </row>
    <row r="187" spans="1:73" s="99" customFormat="1" x14ac:dyDescent="0.2">
      <c r="A187" s="91"/>
      <c r="B187" s="130"/>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2"/>
      <c r="AY187" s="112"/>
      <c r="AZ187" s="112"/>
      <c r="BA187" s="112"/>
      <c r="BB187" s="112"/>
      <c r="BC187" s="112"/>
      <c r="BD187" s="112"/>
      <c r="BE187" s="112"/>
      <c r="BF187" s="112"/>
      <c r="BG187" s="112"/>
      <c r="BH187" s="112"/>
      <c r="BI187" s="112"/>
      <c r="BJ187" s="112"/>
      <c r="BK187" s="112"/>
      <c r="BL187" s="112"/>
      <c r="BM187" s="112"/>
      <c r="BN187" s="112"/>
      <c r="BO187" s="112"/>
      <c r="BP187" s="112"/>
      <c r="BQ187" s="112"/>
      <c r="BR187" s="112"/>
      <c r="BS187" s="112"/>
      <c r="BT187" s="112"/>
      <c r="BU187" s="112"/>
    </row>
    <row r="188" spans="1:73" s="99" customFormat="1" x14ac:dyDescent="0.2">
      <c r="A188" s="91"/>
      <c r="B188" s="130"/>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12"/>
      <c r="AY188" s="112"/>
      <c r="AZ188" s="112"/>
      <c r="BA188" s="112"/>
      <c r="BB188" s="112"/>
      <c r="BC188" s="112"/>
      <c r="BD188" s="112"/>
      <c r="BE188" s="112"/>
      <c r="BF188" s="112"/>
      <c r="BG188" s="112"/>
      <c r="BH188" s="112"/>
      <c r="BI188" s="112"/>
      <c r="BJ188" s="112"/>
      <c r="BK188" s="112"/>
      <c r="BL188" s="112"/>
      <c r="BM188" s="112"/>
      <c r="BN188" s="112"/>
      <c r="BO188" s="112"/>
      <c r="BP188" s="112"/>
      <c r="BQ188" s="112"/>
      <c r="BR188" s="112"/>
      <c r="BS188" s="112"/>
      <c r="BT188" s="112"/>
      <c r="BU188" s="112"/>
    </row>
    <row r="189" spans="1:73" s="99" customFormat="1" x14ac:dyDescent="0.2">
      <c r="A189" s="91"/>
      <c r="B189" s="130"/>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12"/>
      <c r="AY189" s="112"/>
      <c r="AZ189" s="112"/>
      <c r="BA189" s="112"/>
      <c r="BB189" s="112"/>
      <c r="BC189" s="112"/>
      <c r="BD189" s="112"/>
      <c r="BE189" s="112"/>
      <c r="BF189" s="112"/>
      <c r="BG189" s="112"/>
      <c r="BH189" s="112"/>
      <c r="BI189" s="112"/>
      <c r="BJ189" s="112"/>
      <c r="BK189" s="112"/>
      <c r="BL189" s="112"/>
      <c r="BM189" s="112"/>
      <c r="BN189" s="112"/>
      <c r="BO189" s="112"/>
      <c r="BP189" s="112"/>
      <c r="BQ189" s="112"/>
      <c r="BR189" s="112"/>
      <c r="BS189" s="112"/>
      <c r="BT189" s="112"/>
      <c r="BU189" s="112"/>
    </row>
    <row r="190" spans="1:73" s="99" customFormat="1" x14ac:dyDescent="0.2">
      <c r="A190" s="91"/>
      <c r="B190" s="130"/>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c r="AO190" s="112"/>
      <c r="AP190" s="112"/>
      <c r="AQ190" s="112"/>
      <c r="AR190" s="112"/>
      <c r="AS190" s="112"/>
      <c r="AT190" s="112"/>
      <c r="AU190" s="112"/>
      <c r="AV190" s="112"/>
      <c r="AW190" s="112"/>
      <c r="AX190" s="112"/>
      <c r="AY190" s="112"/>
      <c r="AZ190" s="112"/>
      <c r="BA190" s="112"/>
      <c r="BB190" s="112"/>
      <c r="BC190" s="112"/>
      <c r="BD190" s="112"/>
      <c r="BE190" s="112"/>
      <c r="BF190" s="112"/>
      <c r="BG190" s="112"/>
      <c r="BH190" s="112"/>
      <c r="BI190" s="112"/>
      <c r="BJ190" s="112"/>
      <c r="BK190" s="112"/>
      <c r="BL190" s="112"/>
      <c r="BM190" s="112"/>
      <c r="BN190" s="112"/>
      <c r="BO190" s="112"/>
      <c r="BP190" s="112"/>
      <c r="BQ190" s="112"/>
      <c r="BR190" s="112"/>
      <c r="BS190" s="112"/>
      <c r="BT190" s="112"/>
      <c r="BU190" s="112"/>
    </row>
    <row r="191" spans="1:73" s="99" customFormat="1" x14ac:dyDescent="0.2">
      <c r="A191" s="91"/>
      <c r="B191" s="130"/>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c r="AO191" s="112"/>
      <c r="AP191" s="112"/>
      <c r="AQ191" s="112"/>
      <c r="AR191" s="112"/>
      <c r="AS191" s="112"/>
      <c r="AT191" s="112"/>
      <c r="AU191" s="112"/>
      <c r="AV191" s="112"/>
      <c r="AW191" s="112"/>
      <c r="AX191" s="112"/>
      <c r="AY191" s="112"/>
      <c r="AZ191" s="112"/>
      <c r="BA191" s="112"/>
      <c r="BB191" s="112"/>
      <c r="BC191" s="112"/>
      <c r="BD191" s="112"/>
      <c r="BE191" s="112"/>
      <c r="BF191" s="112"/>
      <c r="BG191" s="112"/>
      <c r="BH191" s="112"/>
      <c r="BI191" s="112"/>
      <c r="BJ191" s="112"/>
      <c r="BK191" s="112"/>
      <c r="BL191" s="112"/>
      <c r="BM191" s="112"/>
      <c r="BN191" s="112"/>
      <c r="BO191" s="112"/>
      <c r="BP191" s="112"/>
      <c r="BQ191" s="112"/>
      <c r="BR191" s="112"/>
      <c r="BS191" s="112"/>
      <c r="BT191" s="112"/>
      <c r="BU191" s="112"/>
    </row>
    <row r="192" spans="1:73" s="99" customFormat="1" x14ac:dyDescent="0.2">
      <c r="A192" s="91"/>
      <c r="B192" s="130"/>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c r="AO192" s="112"/>
      <c r="AP192" s="112"/>
      <c r="AQ192" s="112"/>
      <c r="AR192" s="112"/>
      <c r="AS192" s="112"/>
      <c r="AT192" s="112"/>
      <c r="AU192" s="112"/>
      <c r="AV192" s="112"/>
      <c r="AW192" s="112"/>
      <c r="AX192" s="112"/>
      <c r="AY192" s="112"/>
      <c r="AZ192" s="112"/>
      <c r="BA192" s="112"/>
      <c r="BB192" s="112"/>
      <c r="BC192" s="112"/>
      <c r="BD192" s="112"/>
      <c r="BE192" s="112"/>
      <c r="BF192" s="112"/>
      <c r="BG192" s="112"/>
      <c r="BH192" s="112"/>
      <c r="BI192" s="112"/>
      <c r="BJ192" s="112"/>
      <c r="BK192" s="112"/>
      <c r="BL192" s="112"/>
      <c r="BM192" s="112"/>
      <c r="BN192" s="112"/>
      <c r="BO192" s="112"/>
      <c r="BP192" s="112"/>
      <c r="BQ192" s="112"/>
      <c r="BR192" s="112"/>
      <c r="BS192" s="112"/>
      <c r="BT192" s="112"/>
      <c r="BU192" s="112"/>
    </row>
    <row r="193" spans="1:73" s="99" customFormat="1" x14ac:dyDescent="0.2">
      <c r="A193" s="91"/>
      <c r="B193" s="130"/>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c r="AO193" s="112"/>
      <c r="AP193" s="112"/>
      <c r="AQ193" s="112"/>
      <c r="AR193" s="112"/>
      <c r="AS193" s="112"/>
      <c r="AT193" s="112"/>
      <c r="AU193" s="112"/>
      <c r="AV193" s="112"/>
      <c r="AW193" s="112"/>
      <c r="AX193" s="112"/>
      <c r="AY193" s="112"/>
      <c r="AZ193" s="112"/>
      <c r="BA193" s="112"/>
      <c r="BB193" s="112"/>
      <c r="BC193" s="112"/>
      <c r="BD193" s="112"/>
      <c r="BE193" s="112"/>
      <c r="BF193" s="112"/>
      <c r="BG193" s="112"/>
      <c r="BH193" s="112"/>
      <c r="BI193" s="112"/>
      <c r="BJ193" s="112"/>
      <c r="BK193" s="112"/>
      <c r="BL193" s="112"/>
      <c r="BM193" s="112"/>
      <c r="BN193" s="112"/>
      <c r="BO193" s="112"/>
      <c r="BP193" s="112"/>
      <c r="BQ193" s="112"/>
      <c r="BR193" s="112"/>
      <c r="BS193" s="112"/>
      <c r="BT193" s="112"/>
      <c r="BU193" s="112"/>
    </row>
    <row r="194" spans="1:73" s="99" customFormat="1" x14ac:dyDescent="0.2">
      <c r="A194" s="91"/>
      <c r="B194" s="130"/>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c r="AO194" s="112"/>
      <c r="AP194" s="112"/>
      <c r="AQ194" s="112"/>
      <c r="AR194" s="112"/>
      <c r="AS194" s="112"/>
      <c r="AT194" s="112"/>
      <c r="AU194" s="112"/>
      <c r="AV194" s="112"/>
      <c r="AW194" s="112"/>
      <c r="AX194" s="112"/>
      <c r="AY194" s="112"/>
      <c r="AZ194" s="112"/>
      <c r="BA194" s="112"/>
      <c r="BB194" s="112"/>
      <c r="BC194" s="112"/>
      <c r="BD194" s="112"/>
      <c r="BE194" s="112"/>
      <c r="BF194" s="112"/>
      <c r="BG194" s="112"/>
      <c r="BH194" s="112"/>
      <c r="BI194" s="112"/>
      <c r="BJ194" s="112"/>
      <c r="BK194" s="112"/>
      <c r="BL194" s="112"/>
      <c r="BM194" s="112"/>
      <c r="BN194" s="112"/>
      <c r="BO194" s="112"/>
      <c r="BP194" s="112"/>
      <c r="BQ194" s="112"/>
      <c r="BR194" s="112"/>
      <c r="BS194" s="112"/>
      <c r="BT194" s="112"/>
      <c r="BU194" s="112"/>
    </row>
    <row r="195" spans="1:73" s="99" customFormat="1" x14ac:dyDescent="0.2">
      <c r="A195" s="91"/>
      <c r="B195" s="130"/>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c r="AO195" s="112"/>
      <c r="AP195" s="112"/>
      <c r="AQ195" s="112"/>
      <c r="AR195" s="112"/>
      <c r="AS195" s="112"/>
      <c r="AT195" s="112"/>
      <c r="AU195" s="112"/>
      <c r="AV195" s="112"/>
      <c r="AW195" s="112"/>
      <c r="AX195" s="112"/>
      <c r="AY195" s="112"/>
      <c r="AZ195" s="112"/>
      <c r="BA195" s="112"/>
      <c r="BB195" s="112"/>
      <c r="BC195" s="112"/>
      <c r="BD195" s="112"/>
      <c r="BE195" s="112"/>
      <c r="BF195" s="112"/>
      <c r="BG195" s="112"/>
      <c r="BH195" s="112"/>
      <c r="BI195" s="112"/>
      <c r="BJ195" s="112"/>
      <c r="BK195" s="112"/>
      <c r="BL195" s="112"/>
      <c r="BM195" s="112"/>
      <c r="BN195" s="112"/>
      <c r="BO195" s="112"/>
      <c r="BP195" s="112"/>
      <c r="BQ195" s="112"/>
      <c r="BR195" s="112"/>
      <c r="BS195" s="112"/>
      <c r="BT195" s="112"/>
      <c r="BU195" s="112"/>
    </row>
    <row r="196" spans="1:73" s="99" customFormat="1" x14ac:dyDescent="0.2">
      <c r="A196" s="91"/>
      <c r="B196" s="130"/>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c r="AO196" s="112"/>
      <c r="AP196" s="112"/>
      <c r="AQ196" s="112"/>
      <c r="AR196" s="112"/>
      <c r="AS196" s="112"/>
      <c r="AT196" s="112"/>
      <c r="AU196" s="112"/>
      <c r="AV196" s="112"/>
      <c r="AW196" s="112"/>
      <c r="AX196" s="112"/>
      <c r="AY196" s="112"/>
      <c r="AZ196" s="112"/>
      <c r="BA196" s="112"/>
      <c r="BB196" s="112"/>
      <c r="BC196" s="112"/>
      <c r="BD196" s="112"/>
      <c r="BE196" s="112"/>
      <c r="BF196" s="112"/>
      <c r="BG196" s="112"/>
      <c r="BH196" s="112"/>
      <c r="BI196" s="112"/>
      <c r="BJ196" s="112"/>
      <c r="BK196" s="112"/>
      <c r="BL196" s="112"/>
      <c r="BM196" s="112"/>
      <c r="BN196" s="112"/>
      <c r="BO196" s="112"/>
      <c r="BP196" s="112"/>
      <c r="BQ196" s="112"/>
      <c r="BR196" s="112"/>
      <c r="BS196" s="112"/>
      <c r="BT196" s="112"/>
      <c r="BU196" s="112"/>
    </row>
    <row r="197" spans="1:73" s="99" customFormat="1" x14ac:dyDescent="0.2">
      <c r="A197" s="91"/>
      <c r="B197" s="130"/>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c r="AO197" s="112"/>
      <c r="AP197" s="112"/>
      <c r="AQ197" s="112"/>
      <c r="AR197" s="112"/>
      <c r="AS197" s="112"/>
      <c r="AT197" s="112"/>
      <c r="AU197" s="112"/>
      <c r="AV197" s="112"/>
      <c r="AW197" s="112"/>
      <c r="AX197" s="112"/>
      <c r="AY197" s="112"/>
      <c r="AZ197" s="112"/>
      <c r="BA197" s="112"/>
      <c r="BB197" s="112"/>
      <c r="BC197" s="112"/>
      <c r="BD197" s="112"/>
      <c r="BE197" s="112"/>
      <c r="BF197" s="112"/>
      <c r="BG197" s="112"/>
      <c r="BH197" s="112"/>
      <c r="BI197" s="112"/>
      <c r="BJ197" s="112"/>
      <c r="BK197" s="112"/>
      <c r="BL197" s="112"/>
      <c r="BM197" s="112"/>
      <c r="BN197" s="112"/>
      <c r="BO197" s="112"/>
      <c r="BP197" s="112"/>
      <c r="BQ197" s="112"/>
      <c r="BR197" s="112"/>
      <c r="BS197" s="112"/>
      <c r="BT197" s="112"/>
      <c r="BU197" s="112"/>
    </row>
    <row r="198" spans="1:73" s="99" customFormat="1" x14ac:dyDescent="0.2">
      <c r="A198" s="91"/>
      <c r="B198" s="130"/>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c r="AO198" s="112"/>
      <c r="AP198" s="112"/>
      <c r="AQ198" s="112"/>
      <c r="AR198" s="112"/>
      <c r="AS198" s="112"/>
      <c r="AT198" s="112"/>
      <c r="AU198" s="112"/>
      <c r="AV198" s="112"/>
      <c r="AW198" s="112"/>
      <c r="AX198" s="112"/>
      <c r="AY198" s="112"/>
      <c r="AZ198" s="112"/>
      <c r="BA198" s="112"/>
      <c r="BB198" s="112"/>
      <c r="BC198" s="112"/>
      <c r="BD198" s="112"/>
      <c r="BE198" s="112"/>
      <c r="BF198" s="112"/>
      <c r="BG198" s="112"/>
      <c r="BH198" s="112"/>
      <c r="BI198" s="112"/>
      <c r="BJ198" s="112"/>
      <c r="BK198" s="112"/>
      <c r="BL198" s="112"/>
      <c r="BM198" s="112"/>
      <c r="BN198" s="112"/>
      <c r="BO198" s="112"/>
      <c r="BP198" s="112"/>
      <c r="BQ198" s="112"/>
      <c r="BR198" s="112"/>
      <c r="BS198" s="112"/>
      <c r="BT198" s="112"/>
      <c r="BU198" s="112"/>
    </row>
    <row r="199" spans="1:73" s="99" customFormat="1" x14ac:dyDescent="0.2">
      <c r="A199" s="91"/>
      <c r="B199" s="130"/>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c r="AO199" s="112"/>
      <c r="AP199" s="112"/>
      <c r="AQ199" s="112"/>
      <c r="AR199" s="112"/>
      <c r="AS199" s="112"/>
      <c r="AT199" s="112"/>
      <c r="AU199" s="112"/>
      <c r="AV199" s="112"/>
      <c r="AW199" s="112"/>
      <c r="AX199" s="112"/>
      <c r="AY199" s="112"/>
      <c r="AZ199" s="112"/>
      <c r="BA199" s="112"/>
      <c r="BB199" s="112"/>
      <c r="BC199" s="112"/>
      <c r="BD199" s="112"/>
      <c r="BE199" s="112"/>
      <c r="BF199" s="112"/>
      <c r="BG199" s="112"/>
      <c r="BH199" s="112"/>
      <c r="BI199" s="112"/>
      <c r="BJ199" s="112"/>
      <c r="BK199" s="112"/>
      <c r="BL199" s="112"/>
      <c r="BM199" s="112"/>
      <c r="BN199" s="112"/>
      <c r="BO199" s="112"/>
      <c r="BP199" s="112"/>
      <c r="BQ199" s="112"/>
      <c r="BR199" s="112"/>
      <c r="BS199" s="112"/>
      <c r="BT199" s="112"/>
      <c r="BU199" s="112"/>
    </row>
    <row r="200" spans="1:73" s="99" customFormat="1" x14ac:dyDescent="0.2">
      <c r="A200" s="91"/>
      <c r="B200" s="130"/>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c r="AO200" s="112"/>
      <c r="AP200" s="112"/>
      <c r="AQ200" s="112"/>
      <c r="AR200" s="112"/>
      <c r="AS200" s="112"/>
      <c r="AT200" s="112"/>
      <c r="AU200" s="112"/>
      <c r="AV200" s="112"/>
      <c r="AW200" s="112"/>
      <c r="AX200" s="112"/>
      <c r="AY200" s="112"/>
      <c r="AZ200" s="112"/>
      <c r="BA200" s="112"/>
      <c r="BB200" s="112"/>
      <c r="BC200" s="112"/>
      <c r="BD200" s="112"/>
      <c r="BE200" s="112"/>
      <c r="BF200" s="112"/>
      <c r="BG200" s="112"/>
      <c r="BH200" s="112"/>
      <c r="BI200" s="112"/>
      <c r="BJ200" s="112"/>
      <c r="BK200" s="112"/>
      <c r="BL200" s="112"/>
      <c r="BM200" s="112"/>
      <c r="BN200" s="112"/>
      <c r="BO200" s="112"/>
      <c r="BP200" s="112"/>
      <c r="BQ200" s="112"/>
      <c r="BR200" s="112"/>
      <c r="BS200" s="112"/>
      <c r="BT200" s="112"/>
      <c r="BU200" s="112"/>
    </row>
    <row r="201" spans="1:73" s="99" customFormat="1" x14ac:dyDescent="0.2">
      <c r="A201" s="91"/>
      <c r="B201" s="130"/>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c r="AO201" s="112"/>
      <c r="AP201" s="112"/>
      <c r="AQ201" s="112"/>
      <c r="AR201" s="112"/>
      <c r="AS201" s="112"/>
      <c r="AT201" s="112"/>
      <c r="AU201" s="112"/>
      <c r="AV201" s="112"/>
      <c r="AW201" s="112"/>
      <c r="AX201" s="112"/>
      <c r="AY201" s="112"/>
      <c r="AZ201" s="112"/>
      <c r="BA201" s="112"/>
      <c r="BB201" s="112"/>
      <c r="BC201" s="112"/>
      <c r="BD201" s="112"/>
      <c r="BE201" s="112"/>
      <c r="BF201" s="112"/>
      <c r="BG201" s="112"/>
      <c r="BH201" s="112"/>
      <c r="BI201" s="112"/>
      <c r="BJ201" s="112"/>
      <c r="BK201" s="112"/>
      <c r="BL201" s="112"/>
      <c r="BM201" s="112"/>
      <c r="BN201" s="112"/>
      <c r="BO201" s="112"/>
      <c r="BP201" s="112"/>
      <c r="BQ201" s="112"/>
      <c r="BR201" s="112"/>
      <c r="BS201" s="112"/>
      <c r="BT201" s="112"/>
      <c r="BU201" s="112"/>
    </row>
    <row r="202" spans="1:73" s="99" customFormat="1" x14ac:dyDescent="0.2">
      <c r="A202" s="91"/>
      <c r="B202" s="130"/>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c r="AO202" s="112"/>
      <c r="AP202" s="112"/>
      <c r="AQ202" s="112"/>
      <c r="AR202" s="112"/>
      <c r="AS202" s="112"/>
      <c r="AT202" s="112"/>
      <c r="AU202" s="112"/>
      <c r="AV202" s="112"/>
      <c r="AW202" s="112"/>
      <c r="AX202" s="112"/>
      <c r="AY202" s="112"/>
      <c r="AZ202" s="112"/>
      <c r="BA202" s="112"/>
      <c r="BB202" s="112"/>
      <c r="BC202" s="112"/>
      <c r="BD202" s="112"/>
      <c r="BE202" s="112"/>
      <c r="BF202" s="112"/>
      <c r="BG202" s="112"/>
      <c r="BH202" s="112"/>
      <c r="BI202" s="112"/>
      <c r="BJ202" s="112"/>
      <c r="BK202" s="112"/>
      <c r="BL202" s="112"/>
      <c r="BM202" s="112"/>
      <c r="BN202" s="112"/>
      <c r="BO202" s="112"/>
      <c r="BP202" s="112"/>
      <c r="BQ202" s="112"/>
      <c r="BR202" s="112"/>
      <c r="BS202" s="112"/>
      <c r="BT202" s="112"/>
      <c r="BU202" s="112"/>
    </row>
    <row r="203" spans="1:73" s="99" customFormat="1" x14ac:dyDescent="0.2">
      <c r="A203" s="91"/>
      <c r="B203" s="130"/>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c r="AO203" s="112"/>
      <c r="AP203" s="112"/>
      <c r="AQ203" s="112"/>
      <c r="AR203" s="112"/>
      <c r="AS203" s="112"/>
      <c r="AT203" s="112"/>
      <c r="AU203" s="112"/>
      <c r="AV203" s="112"/>
      <c r="AW203" s="112"/>
      <c r="AX203" s="112"/>
      <c r="AY203" s="112"/>
      <c r="AZ203" s="112"/>
      <c r="BA203" s="112"/>
      <c r="BB203" s="112"/>
      <c r="BC203" s="112"/>
      <c r="BD203" s="112"/>
      <c r="BE203" s="112"/>
      <c r="BF203" s="112"/>
      <c r="BG203" s="112"/>
      <c r="BH203" s="112"/>
      <c r="BI203" s="112"/>
      <c r="BJ203" s="112"/>
      <c r="BK203" s="112"/>
      <c r="BL203" s="112"/>
      <c r="BM203" s="112"/>
      <c r="BN203" s="112"/>
      <c r="BO203" s="112"/>
      <c r="BP203" s="112"/>
      <c r="BQ203" s="112"/>
      <c r="BR203" s="112"/>
      <c r="BS203" s="112"/>
      <c r="BT203" s="112"/>
      <c r="BU203" s="112"/>
    </row>
    <row r="204" spans="1:73" s="99" customFormat="1" x14ac:dyDescent="0.2">
      <c r="A204" s="91"/>
      <c r="B204" s="130"/>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c r="AO204" s="112"/>
      <c r="AP204" s="112"/>
      <c r="AQ204" s="112"/>
      <c r="AR204" s="112"/>
      <c r="AS204" s="112"/>
      <c r="AT204" s="112"/>
      <c r="AU204" s="112"/>
      <c r="AV204" s="112"/>
      <c r="AW204" s="112"/>
      <c r="AX204" s="112"/>
      <c r="AY204" s="112"/>
      <c r="AZ204" s="112"/>
      <c r="BA204" s="112"/>
      <c r="BB204" s="112"/>
      <c r="BC204" s="112"/>
      <c r="BD204" s="112"/>
      <c r="BE204" s="112"/>
      <c r="BF204" s="112"/>
      <c r="BG204" s="112"/>
      <c r="BH204" s="112"/>
      <c r="BI204" s="112"/>
      <c r="BJ204" s="112"/>
      <c r="BK204" s="112"/>
      <c r="BL204" s="112"/>
      <c r="BM204" s="112"/>
      <c r="BN204" s="112"/>
      <c r="BO204" s="112"/>
      <c r="BP204" s="112"/>
      <c r="BQ204" s="112"/>
      <c r="BR204" s="112"/>
      <c r="BS204" s="112"/>
      <c r="BT204" s="112"/>
      <c r="BU204" s="112"/>
    </row>
    <row r="205" spans="1:73" s="99" customFormat="1" x14ac:dyDescent="0.2">
      <c r="A205" s="91"/>
      <c r="B205" s="130"/>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c r="AO205" s="112"/>
      <c r="AP205" s="112"/>
      <c r="AQ205" s="112"/>
      <c r="AR205" s="112"/>
      <c r="AS205" s="112"/>
      <c r="AT205" s="112"/>
      <c r="AU205" s="112"/>
      <c r="AV205" s="112"/>
      <c r="AW205" s="112"/>
      <c r="AX205" s="112"/>
      <c r="AY205" s="112"/>
      <c r="AZ205" s="112"/>
      <c r="BA205" s="112"/>
      <c r="BB205" s="112"/>
      <c r="BC205" s="112"/>
      <c r="BD205" s="112"/>
      <c r="BE205" s="112"/>
      <c r="BF205" s="112"/>
      <c r="BG205" s="112"/>
      <c r="BH205" s="112"/>
      <c r="BI205" s="112"/>
      <c r="BJ205" s="112"/>
      <c r="BK205" s="112"/>
      <c r="BL205" s="112"/>
      <c r="BM205" s="112"/>
      <c r="BN205" s="112"/>
      <c r="BO205" s="112"/>
      <c r="BP205" s="112"/>
      <c r="BQ205" s="112"/>
      <c r="BR205" s="112"/>
      <c r="BS205" s="112"/>
      <c r="BT205" s="112"/>
      <c r="BU205" s="112"/>
    </row>
    <row r="206" spans="1:73" s="99" customFormat="1" x14ac:dyDescent="0.2">
      <c r="A206" s="91"/>
      <c r="B206" s="130"/>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c r="AO206" s="112"/>
      <c r="AP206" s="112"/>
      <c r="AQ206" s="112"/>
      <c r="AR206" s="112"/>
      <c r="AS206" s="112"/>
      <c r="AT206" s="112"/>
      <c r="AU206" s="112"/>
      <c r="AV206" s="112"/>
      <c r="AW206" s="112"/>
      <c r="AX206" s="112"/>
      <c r="AY206" s="112"/>
      <c r="AZ206" s="112"/>
      <c r="BA206" s="112"/>
      <c r="BB206" s="112"/>
      <c r="BC206" s="112"/>
      <c r="BD206" s="112"/>
      <c r="BE206" s="112"/>
      <c r="BF206" s="112"/>
      <c r="BG206" s="112"/>
      <c r="BH206" s="112"/>
      <c r="BI206" s="112"/>
      <c r="BJ206" s="112"/>
      <c r="BK206" s="112"/>
      <c r="BL206" s="112"/>
      <c r="BM206" s="112"/>
      <c r="BN206" s="112"/>
      <c r="BO206" s="112"/>
      <c r="BP206" s="112"/>
      <c r="BQ206" s="112"/>
      <c r="BR206" s="112"/>
      <c r="BS206" s="112"/>
      <c r="BT206" s="112"/>
      <c r="BU206" s="112"/>
    </row>
    <row r="207" spans="1:73" s="99" customFormat="1" x14ac:dyDescent="0.2">
      <c r="A207" s="91"/>
      <c r="B207" s="130"/>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c r="AO207" s="112"/>
      <c r="AP207" s="112"/>
      <c r="AQ207" s="112"/>
      <c r="AR207" s="112"/>
      <c r="AS207" s="112"/>
      <c r="AT207" s="112"/>
      <c r="AU207" s="112"/>
      <c r="AV207" s="112"/>
      <c r="AW207" s="112"/>
      <c r="AX207" s="112"/>
      <c r="AY207" s="112"/>
      <c r="AZ207" s="112"/>
      <c r="BA207" s="112"/>
      <c r="BB207" s="112"/>
      <c r="BC207" s="112"/>
      <c r="BD207" s="112"/>
      <c r="BE207" s="112"/>
      <c r="BF207" s="112"/>
      <c r="BG207" s="112"/>
      <c r="BH207" s="112"/>
      <c r="BI207" s="112"/>
      <c r="BJ207" s="112"/>
      <c r="BK207" s="112"/>
      <c r="BL207" s="112"/>
      <c r="BM207" s="112"/>
      <c r="BN207" s="112"/>
      <c r="BO207" s="112"/>
      <c r="BP207" s="112"/>
      <c r="BQ207" s="112"/>
      <c r="BR207" s="112"/>
      <c r="BS207" s="112"/>
      <c r="BT207" s="112"/>
      <c r="BU207" s="112"/>
    </row>
    <row r="208" spans="1:73" s="99" customFormat="1" x14ac:dyDescent="0.2">
      <c r="A208" s="91"/>
      <c r="B208" s="130"/>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c r="AO208" s="112"/>
      <c r="AP208" s="112"/>
      <c r="AQ208" s="112"/>
      <c r="AR208" s="112"/>
      <c r="AS208" s="112"/>
      <c r="AT208" s="112"/>
      <c r="AU208" s="112"/>
      <c r="AV208" s="112"/>
      <c r="AW208" s="112"/>
      <c r="AX208" s="112"/>
      <c r="AY208" s="112"/>
      <c r="AZ208" s="112"/>
      <c r="BA208" s="112"/>
      <c r="BB208" s="112"/>
      <c r="BC208" s="112"/>
      <c r="BD208" s="112"/>
      <c r="BE208" s="112"/>
      <c r="BF208" s="112"/>
      <c r="BG208" s="112"/>
      <c r="BH208" s="112"/>
      <c r="BI208" s="112"/>
      <c r="BJ208" s="112"/>
      <c r="BK208" s="112"/>
      <c r="BL208" s="112"/>
      <c r="BM208" s="112"/>
      <c r="BN208" s="112"/>
      <c r="BO208" s="112"/>
      <c r="BP208" s="112"/>
      <c r="BQ208" s="112"/>
      <c r="BR208" s="112"/>
      <c r="BS208" s="112"/>
      <c r="BT208" s="112"/>
      <c r="BU208" s="112"/>
    </row>
    <row r="209" spans="1:73" s="99" customFormat="1" x14ac:dyDescent="0.2">
      <c r="A209" s="91"/>
      <c r="B209" s="130"/>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c r="AO209" s="112"/>
      <c r="AP209" s="112"/>
      <c r="AQ209" s="112"/>
      <c r="AR209" s="112"/>
      <c r="AS209" s="112"/>
      <c r="AT209" s="112"/>
      <c r="AU209" s="112"/>
      <c r="AV209" s="112"/>
      <c r="AW209" s="112"/>
      <c r="AX209" s="112"/>
      <c r="AY209" s="112"/>
      <c r="AZ209" s="112"/>
      <c r="BA209" s="112"/>
      <c r="BB209" s="112"/>
      <c r="BC209" s="112"/>
      <c r="BD209" s="112"/>
      <c r="BE209" s="112"/>
      <c r="BF209" s="112"/>
      <c r="BG209" s="112"/>
      <c r="BH209" s="112"/>
      <c r="BI209" s="112"/>
      <c r="BJ209" s="112"/>
      <c r="BK209" s="112"/>
      <c r="BL209" s="112"/>
      <c r="BM209" s="112"/>
      <c r="BN209" s="112"/>
      <c r="BO209" s="112"/>
      <c r="BP209" s="112"/>
      <c r="BQ209" s="112"/>
      <c r="BR209" s="112"/>
      <c r="BS209" s="112"/>
      <c r="BT209" s="112"/>
      <c r="BU209" s="112"/>
    </row>
    <row r="210" spans="1:73" s="99" customFormat="1" x14ac:dyDescent="0.2">
      <c r="A210" s="91"/>
      <c r="B210" s="130"/>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c r="AO210" s="112"/>
      <c r="AP210" s="112"/>
      <c r="AQ210" s="112"/>
      <c r="AR210" s="112"/>
      <c r="AS210" s="112"/>
      <c r="AT210" s="112"/>
      <c r="AU210" s="112"/>
      <c r="AV210" s="112"/>
      <c r="AW210" s="112"/>
      <c r="AX210" s="112"/>
      <c r="AY210" s="112"/>
      <c r="AZ210" s="112"/>
      <c r="BA210" s="112"/>
      <c r="BB210" s="112"/>
      <c r="BC210" s="112"/>
      <c r="BD210" s="112"/>
      <c r="BE210" s="112"/>
      <c r="BF210" s="112"/>
      <c r="BG210" s="112"/>
      <c r="BH210" s="112"/>
      <c r="BI210" s="112"/>
      <c r="BJ210" s="112"/>
      <c r="BK210" s="112"/>
      <c r="BL210" s="112"/>
      <c r="BM210" s="112"/>
      <c r="BN210" s="112"/>
      <c r="BO210" s="112"/>
      <c r="BP210" s="112"/>
      <c r="BQ210" s="112"/>
      <c r="BR210" s="112"/>
      <c r="BS210" s="112"/>
      <c r="BT210" s="112"/>
      <c r="BU210" s="112"/>
    </row>
    <row r="211" spans="1:73" s="99" customFormat="1" x14ac:dyDescent="0.2">
      <c r="A211" s="91"/>
      <c r="B211" s="130"/>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c r="AO211" s="112"/>
      <c r="AP211" s="112"/>
      <c r="AQ211" s="112"/>
      <c r="AR211" s="112"/>
      <c r="AS211" s="112"/>
      <c r="AT211" s="112"/>
      <c r="AU211" s="112"/>
      <c r="AV211" s="112"/>
      <c r="AW211" s="112"/>
      <c r="AX211" s="112"/>
      <c r="AY211" s="112"/>
      <c r="AZ211" s="112"/>
      <c r="BA211" s="112"/>
      <c r="BB211" s="112"/>
      <c r="BC211" s="112"/>
      <c r="BD211" s="112"/>
      <c r="BE211" s="112"/>
      <c r="BF211" s="112"/>
      <c r="BG211" s="112"/>
      <c r="BH211" s="112"/>
      <c r="BI211" s="112"/>
      <c r="BJ211" s="112"/>
      <c r="BK211" s="112"/>
      <c r="BL211" s="112"/>
      <c r="BM211" s="112"/>
      <c r="BN211" s="112"/>
      <c r="BO211" s="112"/>
      <c r="BP211" s="112"/>
      <c r="BQ211" s="112"/>
      <c r="BR211" s="112"/>
      <c r="BS211" s="112"/>
      <c r="BT211" s="112"/>
      <c r="BU211" s="112"/>
    </row>
    <row r="212" spans="1:73" s="99" customFormat="1" x14ac:dyDescent="0.2">
      <c r="A212" s="91"/>
      <c r="B212" s="130"/>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c r="AO212" s="112"/>
      <c r="AP212" s="112"/>
      <c r="AQ212" s="112"/>
      <c r="AR212" s="112"/>
      <c r="AS212" s="112"/>
      <c r="AT212" s="112"/>
      <c r="AU212" s="112"/>
      <c r="AV212" s="112"/>
      <c r="AW212" s="112"/>
      <c r="AX212" s="112"/>
      <c r="AY212" s="112"/>
      <c r="AZ212" s="112"/>
      <c r="BA212" s="112"/>
      <c r="BB212" s="112"/>
      <c r="BC212" s="112"/>
      <c r="BD212" s="112"/>
      <c r="BE212" s="112"/>
      <c r="BF212" s="112"/>
      <c r="BG212" s="112"/>
      <c r="BH212" s="112"/>
      <c r="BI212" s="112"/>
      <c r="BJ212" s="112"/>
      <c r="BK212" s="112"/>
      <c r="BL212" s="112"/>
      <c r="BM212" s="112"/>
      <c r="BN212" s="112"/>
      <c r="BO212" s="112"/>
      <c r="BP212" s="112"/>
      <c r="BQ212" s="112"/>
      <c r="BR212" s="112"/>
      <c r="BS212" s="112"/>
      <c r="BT212" s="112"/>
      <c r="BU212" s="112"/>
    </row>
    <row r="213" spans="1:73" s="99" customFormat="1" x14ac:dyDescent="0.2">
      <c r="A213" s="91"/>
      <c r="B213" s="130"/>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c r="AO213" s="112"/>
      <c r="AP213" s="112"/>
      <c r="AQ213" s="112"/>
      <c r="AR213" s="112"/>
      <c r="AS213" s="112"/>
      <c r="AT213" s="112"/>
      <c r="AU213" s="112"/>
      <c r="AV213" s="112"/>
      <c r="AW213" s="112"/>
      <c r="AX213" s="112"/>
      <c r="AY213" s="112"/>
      <c r="AZ213" s="112"/>
      <c r="BA213" s="112"/>
      <c r="BB213" s="112"/>
      <c r="BC213" s="112"/>
      <c r="BD213" s="112"/>
      <c r="BE213" s="112"/>
      <c r="BF213" s="112"/>
      <c r="BG213" s="112"/>
      <c r="BH213" s="112"/>
      <c r="BI213" s="112"/>
      <c r="BJ213" s="112"/>
      <c r="BK213" s="112"/>
      <c r="BL213" s="112"/>
      <c r="BM213" s="112"/>
      <c r="BN213" s="112"/>
      <c r="BO213" s="112"/>
      <c r="BP213" s="112"/>
      <c r="BQ213" s="112"/>
      <c r="BR213" s="112"/>
      <c r="BS213" s="112"/>
      <c r="BT213" s="112"/>
      <c r="BU213" s="112"/>
    </row>
    <row r="214" spans="1:73" s="99" customFormat="1" x14ac:dyDescent="0.2">
      <c r="A214" s="91"/>
      <c r="B214" s="130"/>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112"/>
      <c r="AP214" s="112"/>
      <c r="AQ214" s="112"/>
      <c r="AR214" s="112"/>
      <c r="AS214" s="112"/>
      <c r="AT214" s="112"/>
      <c r="AU214" s="112"/>
      <c r="AV214" s="112"/>
      <c r="AW214" s="112"/>
      <c r="AX214" s="112"/>
      <c r="AY214" s="112"/>
      <c r="AZ214" s="112"/>
      <c r="BA214" s="112"/>
      <c r="BB214" s="112"/>
      <c r="BC214" s="112"/>
      <c r="BD214" s="112"/>
      <c r="BE214" s="112"/>
      <c r="BF214" s="112"/>
      <c r="BG214" s="112"/>
      <c r="BH214" s="112"/>
      <c r="BI214" s="112"/>
      <c r="BJ214" s="112"/>
      <c r="BK214" s="112"/>
      <c r="BL214" s="112"/>
      <c r="BM214" s="112"/>
      <c r="BN214" s="112"/>
      <c r="BO214" s="112"/>
      <c r="BP214" s="112"/>
      <c r="BQ214" s="112"/>
      <c r="BR214" s="112"/>
      <c r="BS214" s="112"/>
      <c r="BT214" s="112"/>
      <c r="BU214" s="112"/>
    </row>
    <row r="215" spans="1:73" s="99" customFormat="1" x14ac:dyDescent="0.2">
      <c r="A215" s="91"/>
      <c r="B215" s="130"/>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c r="AO215" s="112"/>
      <c r="AP215" s="112"/>
      <c r="AQ215" s="112"/>
      <c r="AR215" s="112"/>
      <c r="AS215" s="112"/>
      <c r="AT215" s="112"/>
      <c r="AU215" s="112"/>
      <c r="AV215" s="112"/>
      <c r="AW215" s="112"/>
      <c r="AX215" s="112"/>
      <c r="AY215" s="112"/>
      <c r="AZ215" s="112"/>
      <c r="BA215" s="112"/>
      <c r="BB215" s="112"/>
      <c r="BC215" s="112"/>
      <c r="BD215" s="112"/>
      <c r="BE215" s="112"/>
      <c r="BF215" s="112"/>
      <c r="BG215" s="112"/>
      <c r="BH215" s="112"/>
      <c r="BI215" s="112"/>
      <c r="BJ215" s="112"/>
      <c r="BK215" s="112"/>
      <c r="BL215" s="112"/>
      <c r="BM215" s="112"/>
      <c r="BN215" s="112"/>
      <c r="BO215" s="112"/>
      <c r="BP215" s="112"/>
      <c r="BQ215" s="112"/>
      <c r="BR215" s="112"/>
      <c r="BS215" s="112"/>
      <c r="BT215" s="112"/>
      <c r="BU215" s="112"/>
    </row>
    <row r="216" spans="1:73" s="99" customFormat="1" x14ac:dyDescent="0.2">
      <c r="A216" s="91"/>
      <c r="B216" s="130"/>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c r="AO216" s="112"/>
      <c r="AP216" s="112"/>
      <c r="AQ216" s="112"/>
      <c r="AR216" s="112"/>
      <c r="AS216" s="112"/>
      <c r="AT216" s="112"/>
      <c r="AU216" s="112"/>
      <c r="AV216" s="112"/>
      <c r="AW216" s="112"/>
      <c r="AX216" s="112"/>
      <c r="AY216" s="112"/>
      <c r="AZ216" s="112"/>
      <c r="BA216" s="112"/>
      <c r="BB216" s="112"/>
      <c r="BC216" s="112"/>
      <c r="BD216" s="112"/>
      <c r="BE216" s="112"/>
      <c r="BF216" s="112"/>
      <c r="BG216" s="112"/>
      <c r="BH216" s="112"/>
      <c r="BI216" s="112"/>
      <c r="BJ216" s="112"/>
      <c r="BK216" s="112"/>
      <c r="BL216" s="112"/>
      <c r="BM216" s="112"/>
      <c r="BN216" s="112"/>
      <c r="BO216" s="112"/>
      <c r="BP216" s="112"/>
      <c r="BQ216" s="112"/>
      <c r="BR216" s="112"/>
      <c r="BS216" s="112"/>
      <c r="BT216" s="112"/>
      <c r="BU216" s="112"/>
    </row>
    <row r="217" spans="1:73" s="99" customFormat="1" x14ac:dyDescent="0.2">
      <c r="A217" s="91"/>
      <c r="B217" s="130"/>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c r="AO217" s="112"/>
      <c r="AP217" s="112"/>
      <c r="AQ217" s="112"/>
      <c r="AR217" s="112"/>
      <c r="AS217" s="112"/>
      <c r="AT217" s="112"/>
      <c r="AU217" s="112"/>
      <c r="AV217" s="112"/>
      <c r="AW217" s="112"/>
      <c r="AX217" s="112"/>
      <c r="AY217" s="112"/>
      <c r="AZ217" s="112"/>
      <c r="BA217" s="112"/>
      <c r="BB217" s="112"/>
      <c r="BC217" s="112"/>
      <c r="BD217" s="112"/>
      <c r="BE217" s="112"/>
      <c r="BF217" s="112"/>
      <c r="BG217" s="112"/>
      <c r="BH217" s="112"/>
      <c r="BI217" s="112"/>
      <c r="BJ217" s="112"/>
      <c r="BK217" s="112"/>
      <c r="BL217" s="112"/>
      <c r="BM217" s="112"/>
      <c r="BN217" s="112"/>
      <c r="BO217" s="112"/>
      <c r="BP217" s="112"/>
      <c r="BQ217" s="112"/>
      <c r="BR217" s="112"/>
      <c r="BS217" s="112"/>
      <c r="BT217" s="112"/>
      <c r="BU217" s="112"/>
    </row>
    <row r="218" spans="1:73" s="99" customFormat="1" x14ac:dyDescent="0.2">
      <c r="A218" s="91"/>
      <c r="B218" s="130"/>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c r="AO218" s="112"/>
      <c r="AP218" s="112"/>
      <c r="AQ218" s="112"/>
      <c r="AR218" s="112"/>
      <c r="AS218" s="112"/>
      <c r="AT218" s="112"/>
      <c r="AU218" s="112"/>
      <c r="AV218" s="112"/>
      <c r="AW218" s="112"/>
      <c r="AX218" s="112"/>
      <c r="AY218" s="112"/>
      <c r="AZ218" s="112"/>
      <c r="BA218" s="112"/>
      <c r="BB218" s="112"/>
      <c r="BC218" s="112"/>
      <c r="BD218" s="112"/>
      <c r="BE218" s="112"/>
      <c r="BF218" s="112"/>
      <c r="BG218" s="112"/>
      <c r="BH218" s="112"/>
      <c r="BI218" s="112"/>
      <c r="BJ218" s="112"/>
      <c r="BK218" s="112"/>
      <c r="BL218" s="112"/>
      <c r="BM218" s="112"/>
      <c r="BN218" s="112"/>
      <c r="BO218" s="112"/>
      <c r="BP218" s="112"/>
      <c r="BQ218" s="112"/>
      <c r="BR218" s="112"/>
      <c r="BS218" s="112"/>
      <c r="BT218" s="112"/>
      <c r="BU218" s="112"/>
    </row>
    <row r="219" spans="1:73" s="99" customFormat="1" x14ac:dyDescent="0.2">
      <c r="A219" s="91"/>
      <c r="B219" s="130"/>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c r="AO219" s="112"/>
      <c r="AP219" s="112"/>
      <c r="AQ219" s="112"/>
      <c r="AR219" s="112"/>
      <c r="AS219" s="112"/>
      <c r="AT219" s="112"/>
      <c r="AU219" s="112"/>
      <c r="AV219" s="112"/>
      <c r="AW219" s="112"/>
      <c r="AX219" s="112"/>
      <c r="AY219" s="112"/>
      <c r="AZ219" s="112"/>
      <c r="BA219" s="112"/>
      <c r="BB219" s="112"/>
      <c r="BC219" s="112"/>
      <c r="BD219" s="112"/>
      <c r="BE219" s="112"/>
      <c r="BF219" s="112"/>
      <c r="BG219" s="112"/>
      <c r="BH219" s="112"/>
      <c r="BI219" s="112"/>
      <c r="BJ219" s="112"/>
      <c r="BK219" s="112"/>
      <c r="BL219" s="112"/>
      <c r="BM219" s="112"/>
      <c r="BN219" s="112"/>
      <c r="BO219" s="112"/>
      <c r="BP219" s="112"/>
      <c r="BQ219" s="112"/>
      <c r="BR219" s="112"/>
      <c r="BS219" s="112"/>
      <c r="BT219" s="112"/>
      <c r="BU219" s="112"/>
    </row>
    <row r="220" spans="1:73" s="99" customFormat="1" x14ac:dyDescent="0.2">
      <c r="A220" s="91"/>
      <c r="B220" s="130"/>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c r="AO220" s="112"/>
      <c r="AP220" s="112"/>
      <c r="AQ220" s="112"/>
      <c r="AR220" s="112"/>
      <c r="AS220" s="112"/>
      <c r="AT220" s="112"/>
      <c r="AU220" s="112"/>
      <c r="AV220" s="112"/>
      <c r="AW220" s="112"/>
      <c r="AX220" s="112"/>
      <c r="AY220" s="112"/>
      <c r="AZ220" s="112"/>
      <c r="BA220" s="112"/>
      <c r="BB220" s="112"/>
      <c r="BC220" s="112"/>
      <c r="BD220" s="112"/>
      <c r="BE220" s="112"/>
      <c r="BF220" s="112"/>
      <c r="BG220" s="112"/>
      <c r="BH220" s="112"/>
      <c r="BI220" s="112"/>
      <c r="BJ220" s="112"/>
      <c r="BK220" s="112"/>
      <c r="BL220" s="112"/>
      <c r="BM220" s="112"/>
      <c r="BN220" s="112"/>
      <c r="BO220" s="112"/>
      <c r="BP220" s="112"/>
      <c r="BQ220" s="112"/>
      <c r="BR220" s="112"/>
      <c r="BS220" s="112"/>
      <c r="BT220" s="112"/>
      <c r="BU220" s="112"/>
    </row>
    <row r="221" spans="1:73" s="99" customFormat="1" x14ac:dyDescent="0.2">
      <c r="A221" s="91"/>
      <c r="B221" s="130"/>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c r="AO221" s="112"/>
      <c r="AP221" s="112"/>
      <c r="AQ221" s="112"/>
      <c r="AR221" s="112"/>
      <c r="AS221" s="112"/>
      <c r="AT221" s="112"/>
      <c r="AU221" s="112"/>
      <c r="AV221" s="112"/>
      <c r="AW221" s="112"/>
      <c r="AX221" s="112"/>
      <c r="AY221" s="112"/>
      <c r="AZ221" s="112"/>
      <c r="BA221" s="112"/>
      <c r="BB221" s="112"/>
      <c r="BC221" s="112"/>
      <c r="BD221" s="112"/>
      <c r="BE221" s="112"/>
      <c r="BF221" s="112"/>
      <c r="BG221" s="112"/>
      <c r="BH221" s="112"/>
      <c r="BI221" s="112"/>
      <c r="BJ221" s="112"/>
      <c r="BK221" s="112"/>
      <c r="BL221" s="112"/>
      <c r="BM221" s="112"/>
      <c r="BN221" s="112"/>
      <c r="BO221" s="112"/>
      <c r="BP221" s="112"/>
      <c r="BQ221" s="112"/>
      <c r="BR221" s="112"/>
      <c r="BS221" s="112"/>
      <c r="BT221" s="112"/>
      <c r="BU221" s="112"/>
    </row>
    <row r="222" spans="1:73" s="99" customFormat="1" x14ac:dyDescent="0.2">
      <c r="A222" s="91"/>
      <c r="B222" s="130"/>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c r="AO222" s="112"/>
      <c r="AP222" s="112"/>
      <c r="AQ222" s="112"/>
      <c r="AR222" s="112"/>
      <c r="AS222" s="112"/>
      <c r="AT222" s="112"/>
      <c r="AU222" s="112"/>
      <c r="AV222" s="112"/>
      <c r="AW222" s="112"/>
      <c r="AX222" s="112"/>
      <c r="AY222" s="112"/>
      <c r="AZ222" s="112"/>
      <c r="BA222" s="112"/>
      <c r="BB222" s="112"/>
      <c r="BC222" s="112"/>
      <c r="BD222" s="112"/>
      <c r="BE222" s="112"/>
      <c r="BF222" s="112"/>
      <c r="BG222" s="112"/>
      <c r="BH222" s="112"/>
      <c r="BI222" s="112"/>
      <c r="BJ222" s="112"/>
      <c r="BK222" s="112"/>
      <c r="BL222" s="112"/>
      <c r="BM222" s="112"/>
      <c r="BN222" s="112"/>
      <c r="BO222" s="112"/>
      <c r="BP222" s="112"/>
      <c r="BQ222" s="112"/>
      <c r="BR222" s="112"/>
      <c r="BS222" s="112"/>
      <c r="BT222" s="112"/>
      <c r="BU222" s="112"/>
    </row>
    <row r="223" spans="1:73" s="99" customFormat="1" x14ac:dyDescent="0.2">
      <c r="A223" s="91"/>
      <c r="B223" s="130"/>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c r="AO223" s="112"/>
      <c r="AP223" s="112"/>
      <c r="AQ223" s="112"/>
      <c r="AR223" s="112"/>
      <c r="AS223" s="112"/>
      <c r="AT223" s="112"/>
      <c r="AU223" s="112"/>
      <c r="AV223" s="112"/>
      <c r="AW223" s="112"/>
      <c r="AX223" s="112"/>
      <c r="AY223" s="112"/>
      <c r="AZ223" s="112"/>
      <c r="BA223" s="112"/>
      <c r="BB223" s="112"/>
      <c r="BC223" s="112"/>
      <c r="BD223" s="112"/>
      <c r="BE223" s="112"/>
      <c r="BF223" s="112"/>
      <c r="BG223" s="112"/>
      <c r="BH223" s="112"/>
      <c r="BI223" s="112"/>
      <c r="BJ223" s="112"/>
      <c r="BK223" s="112"/>
      <c r="BL223" s="112"/>
      <c r="BM223" s="112"/>
      <c r="BN223" s="112"/>
      <c r="BO223" s="112"/>
      <c r="BP223" s="112"/>
      <c r="BQ223" s="112"/>
      <c r="BR223" s="112"/>
      <c r="BS223" s="112"/>
      <c r="BT223" s="112"/>
      <c r="BU223" s="112"/>
    </row>
    <row r="224" spans="1:73" s="99" customFormat="1" x14ac:dyDescent="0.2">
      <c r="A224" s="91"/>
      <c r="B224" s="130"/>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c r="AO224" s="112"/>
      <c r="AP224" s="112"/>
      <c r="AQ224" s="112"/>
      <c r="AR224" s="112"/>
      <c r="AS224" s="112"/>
      <c r="AT224" s="112"/>
      <c r="AU224" s="112"/>
      <c r="AV224" s="112"/>
      <c r="AW224" s="112"/>
      <c r="AX224" s="112"/>
      <c r="AY224" s="112"/>
      <c r="AZ224" s="112"/>
      <c r="BA224" s="112"/>
      <c r="BB224" s="112"/>
      <c r="BC224" s="112"/>
      <c r="BD224" s="112"/>
      <c r="BE224" s="112"/>
      <c r="BF224" s="112"/>
      <c r="BG224" s="112"/>
      <c r="BH224" s="112"/>
      <c r="BI224" s="112"/>
      <c r="BJ224" s="112"/>
      <c r="BK224" s="112"/>
      <c r="BL224" s="112"/>
      <c r="BM224" s="112"/>
      <c r="BN224" s="112"/>
      <c r="BO224" s="112"/>
      <c r="BP224" s="112"/>
      <c r="BQ224" s="112"/>
      <c r="BR224" s="112"/>
      <c r="BS224" s="112"/>
      <c r="BT224" s="112"/>
      <c r="BU224" s="112"/>
    </row>
    <row r="225" spans="1:73" s="99" customFormat="1" x14ac:dyDescent="0.2">
      <c r="A225" s="91"/>
      <c r="B225" s="130"/>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c r="AY225" s="112"/>
      <c r="AZ225" s="112"/>
      <c r="BA225" s="112"/>
      <c r="BB225" s="112"/>
      <c r="BC225" s="112"/>
      <c r="BD225" s="112"/>
      <c r="BE225" s="112"/>
      <c r="BF225" s="112"/>
      <c r="BG225" s="112"/>
      <c r="BH225" s="112"/>
      <c r="BI225" s="112"/>
      <c r="BJ225" s="112"/>
      <c r="BK225" s="112"/>
      <c r="BL225" s="112"/>
      <c r="BM225" s="112"/>
      <c r="BN225" s="112"/>
      <c r="BO225" s="112"/>
      <c r="BP225" s="112"/>
      <c r="BQ225" s="112"/>
      <c r="BR225" s="112"/>
      <c r="BS225" s="112"/>
      <c r="BT225" s="112"/>
      <c r="BU225" s="112"/>
    </row>
    <row r="226" spans="1:73" s="99" customFormat="1" x14ac:dyDescent="0.2">
      <c r="A226" s="91"/>
      <c r="B226" s="130"/>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c r="AO226" s="112"/>
      <c r="AP226" s="112"/>
      <c r="AQ226" s="112"/>
      <c r="AR226" s="112"/>
      <c r="AS226" s="112"/>
      <c r="AT226" s="112"/>
      <c r="AU226" s="112"/>
      <c r="AV226" s="112"/>
      <c r="AW226" s="112"/>
      <c r="AX226" s="112"/>
      <c r="AY226" s="112"/>
      <c r="AZ226" s="112"/>
      <c r="BA226" s="112"/>
      <c r="BB226" s="112"/>
      <c r="BC226" s="112"/>
      <c r="BD226" s="112"/>
      <c r="BE226" s="112"/>
      <c r="BF226" s="112"/>
      <c r="BG226" s="112"/>
      <c r="BH226" s="112"/>
      <c r="BI226" s="112"/>
      <c r="BJ226" s="112"/>
      <c r="BK226" s="112"/>
      <c r="BL226" s="112"/>
      <c r="BM226" s="112"/>
      <c r="BN226" s="112"/>
      <c r="BO226" s="112"/>
      <c r="BP226" s="112"/>
      <c r="BQ226" s="112"/>
      <c r="BR226" s="112"/>
      <c r="BS226" s="112"/>
      <c r="BT226" s="112"/>
      <c r="BU226" s="112"/>
    </row>
    <row r="227" spans="1:73" s="99" customFormat="1" x14ac:dyDescent="0.2">
      <c r="A227" s="91"/>
      <c r="B227" s="130"/>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c r="AO227" s="112"/>
      <c r="AP227" s="112"/>
      <c r="AQ227" s="112"/>
      <c r="AR227" s="112"/>
      <c r="AS227" s="112"/>
      <c r="AT227" s="112"/>
      <c r="AU227" s="112"/>
      <c r="AV227" s="112"/>
      <c r="AW227" s="112"/>
      <c r="AX227" s="112"/>
      <c r="AY227" s="112"/>
      <c r="AZ227" s="112"/>
      <c r="BA227" s="112"/>
      <c r="BB227" s="112"/>
      <c r="BC227" s="112"/>
      <c r="BD227" s="112"/>
      <c r="BE227" s="112"/>
      <c r="BF227" s="112"/>
      <c r="BG227" s="112"/>
      <c r="BH227" s="112"/>
      <c r="BI227" s="112"/>
      <c r="BJ227" s="112"/>
      <c r="BK227" s="112"/>
      <c r="BL227" s="112"/>
      <c r="BM227" s="112"/>
      <c r="BN227" s="112"/>
      <c r="BO227" s="112"/>
      <c r="BP227" s="112"/>
      <c r="BQ227" s="112"/>
      <c r="BR227" s="112"/>
      <c r="BS227" s="112"/>
      <c r="BT227" s="112"/>
      <c r="BU227" s="112"/>
    </row>
    <row r="228" spans="1:73" s="99" customFormat="1" x14ac:dyDescent="0.2">
      <c r="A228" s="91"/>
      <c r="B228" s="130"/>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c r="AO228" s="112"/>
      <c r="AP228" s="112"/>
      <c r="AQ228" s="112"/>
      <c r="AR228" s="112"/>
      <c r="AS228" s="112"/>
      <c r="AT228" s="112"/>
      <c r="AU228" s="112"/>
      <c r="AV228" s="112"/>
      <c r="AW228" s="112"/>
      <c r="AX228" s="112"/>
      <c r="AY228" s="112"/>
      <c r="AZ228" s="112"/>
      <c r="BA228" s="112"/>
      <c r="BB228" s="112"/>
      <c r="BC228" s="112"/>
      <c r="BD228" s="112"/>
      <c r="BE228" s="112"/>
      <c r="BF228" s="112"/>
      <c r="BG228" s="112"/>
      <c r="BH228" s="112"/>
      <c r="BI228" s="112"/>
      <c r="BJ228" s="112"/>
      <c r="BK228" s="112"/>
      <c r="BL228" s="112"/>
      <c r="BM228" s="112"/>
      <c r="BN228" s="112"/>
      <c r="BO228" s="112"/>
      <c r="BP228" s="112"/>
      <c r="BQ228" s="112"/>
      <c r="BR228" s="112"/>
      <c r="BS228" s="112"/>
      <c r="BT228" s="112"/>
      <c r="BU228" s="112"/>
    </row>
    <row r="229" spans="1:73" s="99" customFormat="1" x14ac:dyDescent="0.2">
      <c r="A229" s="91"/>
      <c r="B229" s="130"/>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2"/>
      <c r="AY229" s="112"/>
      <c r="AZ229" s="112"/>
      <c r="BA229" s="112"/>
      <c r="BB229" s="112"/>
      <c r="BC229" s="112"/>
      <c r="BD229" s="112"/>
      <c r="BE229" s="112"/>
      <c r="BF229" s="112"/>
      <c r="BG229" s="112"/>
      <c r="BH229" s="112"/>
      <c r="BI229" s="112"/>
      <c r="BJ229" s="112"/>
      <c r="BK229" s="112"/>
      <c r="BL229" s="112"/>
      <c r="BM229" s="112"/>
      <c r="BN229" s="112"/>
      <c r="BO229" s="112"/>
      <c r="BP229" s="112"/>
      <c r="BQ229" s="112"/>
      <c r="BR229" s="112"/>
      <c r="BS229" s="112"/>
      <c r="BT229" s="112"/>
      <c r="BU229" s="112"/>
    </row>
    <row r="230" spans="1:73" s="99" customFormat="1" x14ac:dyDescent="0.2">
      <c r="A230" s="91"/>
      <c r="B230" s="130"/>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c r="AO230" s="112"/>
      <c r="AP230" s="112"/>
      <c r="AQ230" s="112"/>
      <c r="AR230" s="112"/>
      <c r="AS230" s="112"/>
      <c r="AT230" s="112"/>
      <c r="AU230" s="112"/>
      <c r="AV230" s="112"/>
      <c r="AW230" s="112"/>
      <c r="AX230" s="112"/>
      <c r="AY230" s="112"/>
      <c r="AZ230" s="112"/>
      <c r="BA230" s="112"/>
      <c r="BB230" s="112"/>
      <c r="BC230" s="112"/>
      <c r="BD230" s="112"/>
      <c r="BE230" s="112"/>
      <c r="BF230" s="112"/>
      <c r="BG230" s="112"/>
      <c r="BH230" s="112"/>
      <c r="BI230" s="112"/>
      <c r="BJ230" s="112"/>
      <c r="BK230" s="112"/>
      <c r="BL230" s="112"/>
      <c r="BM230" s="112"/>
      <c r="BN230" s="112"/>
      <c r="BO230" s="112"/>
      <c r="BP230" s="112"/>
      <c r="BQ230" s="112"/>
      <c r="BR230" s="112"/>
      <c r="BS230" s="112"/>
      <c r="BT230" s="112"/>
      <c r="BU230" s="112"/>
    </row>
    <row r="231" spans="1:73" s="99" customFormat="1" x14ac:dyDescent="0.2">
      <c r="A231" s="91"/>
      <c r="B231" s="130"/>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c r="AO231" s="112"/>
      <c r="AP231" s="112"/>
      <c r="AQ231" s="112"/>
      <c r="AR231" s="112"/>
      <c r="AS231" s="112"/>
      <c r="AT231" s="112"/>
      <c r="AU231" s="112"/>
      <c r="AV231" s="112"/>
      <c r="AW231" s="112"/>
      <c r="AX231" s="112"/>
      <c r="AY231" s="112"/>
      <c r="AZ231" s="112"/>
      <c r="BA231" s="112"/>
      <c r="BB231" s="112"/>
      <c r="BC231" s="112"/>
      <c r="BD231" s="112"/>
      <c r="BE231" s="112"/>
      <c r="BF231" s="112"/>
      <c r="BG231" s="112"/>
      <c r="BH231" s="112"/>
      <c r="BI231" s="112"/>
      <c r="BJ231" s="112"/>
      <c r="BK231" s="112"/>
      <c r="BL231" s="112"/>
      <c r="BM231" s="112"/>
      <c r="BN231" s="112"/>
      <c r="BO231" s="112"/>
      <c r="BP231" s="112"/>
      <c r="BQ231" s="112"/>
      <c r="BR231" s="112"/>
      <c r="BS231" s="112"/>
      <c r="BT231" s="112"/>
      <c r="BU231" s="112"/>
    </row>
    <row r="232" spans="1:73" s="99" customFormat="1" x14ac:dyDescent="0.2">
      <c r="A232" s="91"/>
      <c r="B232" s="130"/>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c r="AO232" s="112"/>
      <c r="AP232" s="112"/>
      <c r="AQ232" s="112"/>
      <c r="AR232" s="112"/>
      <c r="AS232" s="112"/>
      <c r="AT232" s="112"/>
      <c r="AU232" s="112"/>
      <c r="AV232" s="112"/>
      <c r="AW232" s="112"/>
      <c r="AX232" s="112"/>
      <c r="AY232" s="112"/>
      <c r="AZ232" s="112"/>
      <c r="BA232" s="112"/>
      <c r="BB232" s="112"/>
      <c r="BC232" s="112"/>
      <c r="BD232" s="112"/>
      <c r="BE232" s="112"/>
      <c r="BF232" s="112"/>
      <c r="BG232" s="112"/>
      <c r="BH232" s="112"/>
      <c r="BI232" s="112"/>
      <c r="BJ232" s="112"/>
      <c r="BK232" s="112"/>
      <c r="BL232" s="112"/>
      <c r="BM232" s="112"/>
      <c r="BN232" s="112"/>
      <c r="BO232" s="112"/>
      <c r="BP232" s="112"/>
      <c r="BQ232" s="112"/>
      <c r="BR232" s="112"/>
      <c r="BS232" s="112"/>
      <c r="BT232" s="112"/>
      <c r="BU232" s="112"/>
    </row>
    <row r="233" spans="1:73" s="99" customFormat="1" x14ac:dyDescent="0.2">
      <c r="A233" s="91"/>
      <c r="B233" s="130"/>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c r="AO233" s="112"/>
      <c r="AP233" s="112"/>
      <c r="AQ233" s="112"/>
      <c r="AR233" s="112"/>
      <c r="AS233" s="112"/>
      <c r="AT233" s="112"/>
      <c r="AU233" s="112"/>
      <c r="AV233" s="112"/>
      <c r="AW233" s="112"/>
      <c r="AX233" s="112"/>
      <c r="AY233" s="112"/>
      <c r="AZ233" s="112"/>
      <c r="BA233" s="112"/>
      <c r="BB233" s="112"/>
      <c r="BC233" s="112"/>
      <c r="BD233" s="112"/>
      <c r="BE233" s="112"/>
      <c r="BF233" s="112"/>
      <c r="BG233" s="112"/>
      <c r="BH233" s="112"/>
      <c r="BI233" s="112"/>
      <c r="BJ233" s="112"/>
      <c r="BK233" s="112"/>
      <c r="BL233" s="112"/>
      <c r="BM233" s="112"/>
      <c r="BN233" s="112"/>
      <c r="BO233" s="112"/>
      <c r="BP233" s="112"/>
      <c r="BQ233" s="112"/>
      <c r="BR233" s="112"/>
      <c r="BS233" s="112"/>
      <c r="BT233" s="112"/>
      <c r="BU233" s="112"/>
    </row>
    <row r="234" spans="1:73" s="99" customFormat="1" x14ac:dyDescent="0.2">
      <c r="A234" s="91"/>
      <c r="B234" s="130"/>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c r="AO234" s="112"/>
      <c r="AP234" s="112"/>
      <c r="AQ234" s="112"/>
      <c r="AR234" s="112"/>
      <c r="AS234" s="112"/>
      <c r="AT234" s="112"/>
      <c r="AU234" s="112"/>
      <c r="AV234" s="112"/>
      <c r="AW234" s="112"/>
      <c r="AX234" s="112"/>
      <c r="AY234" s="112"/>
      <c r="AZ234" s="112"/>
      <c r="BA234" s="112"/>
      <c r="BB234" s="112"/>
      <c r="BC234" s="112"/>
      <c r="BD234" s="112"/>
      <c r="BE234" s="112"/>
      <c r="BF234" s="112"/>
      <c r="BG234" s="112"/>
      <c r="BH234" s="112"/>
      <c r="BI234" s="112"/>
      <c r="BJ234" s="112"/>
      <c r="BK234" s="112"/>
      <c r="BL234" s="112"/>
      <c r="BM234" s="112"/>
      <c r="BN234" s="112"/>
      <c r="BO234" s="112"/>
      <c r="BP234" s="112"/>
      <c r="BQ234" s="112"/>
      <c r="BR234" s="112"/>
      <c r="BS234" s="112"/>
      <c r="BT234" s="112"/>
      <c r="BU234" s="112"/>
    </row>
    <row r="235" spans="1:73" s="99" customFormat="1" x14ac:dyDescent="0.2">
      <c r="A235" s="91"/>
      <c r="B235" s="130"/>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c r="AO235" s="112"/>
      <c r="AP235" s="112"/>
      <c r="AQ235" s="112"/>
      <c r="AR235" s="112"/>
      <c r="AS235" s="112"/>
      <c r="AT235" s="112"/>
      <c r="AU235" s="112"/>
      <c r="AV235" s="112"/>
      <c r="AW235" s="112"/>
      <c r="AX235" s="112"/>
      <c r="AY235" s="112"/>
      <c r="AZ235" s="112"/>
      <c r="BA235" s="112"/>
      <c r="BB235" s="112"/>
      <c r="BC235" s="112"/>
      <c r="BD235" s="112"/>
      <c r="BE235" s="112"/>
      <c r="BF235" s="112"/>
      <c r="BG235" s="112"/>
      <c r="BH235" s="112"/>
      <c r="BI235" s="112"/>
      <c r="BJ235" s="112"/>
      <c r="BK235" s="112"/>
      <c r="BL235" s="112"/>
      <c r="BM235" s="112"/>
      <c r="BN235" s="112"/>
      <c r="BO235" s="112"/>
      <c r="BP235" s="112"/>
      <c r="BQ235" s="112"/>
      <c r="BR235" s="112"/>
      <c r="BS235" s="112"/>
      <c r="BT235" s="112"/>
      <c r="BU235" s="112"/>
    </row>
    <row r="236" spans="1:73" s="99" customFormat="1" x14ac:dyDescent="0.2">
      <c r="A236" s="91"/>
      <c r="B236" s="130"/>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c r="AO236" s="112"/>
      <c r="AP236" s="112"/>
      <c r="AQ236" s="112"/>
      <c r="AR236" s="112"/>
      <c r="AS236" s="112"/>
      <c r="AT236" s="112"/>
      <c r="AU236" s="112"/>
      <c r="AV236" s="112"/>
      <c r="AW236" s="112"/>
      <c r="AX236" s="112"/>
      <c r="AY236" s="112"/>
      <c r="AZ236" s="112"/>
      <c r="BA236" s="112"/>
      <c r="BB236" s="112"/>
      <c r="BC236" s="112"/>
      <c r="BD236" s="112"/>
      <c r="BE236" s="112"/>
      <c r="BF236" s="112"/>
      <c r="BG236" s="112"/>
      <c r="BH236" s="112"/>
      <c r="BI236" s="112"/>
      <c r="BJ236" s="112"/>
      <c r="BK236" s="112"/>
      <c r="BL236" s="112"/>
      <c r="BM236" s="112"/>
      <c r="BN236" s="112"/>
      <c r="BO236" s="112"/>
      <c r="BP236" s="112"/>
      <c r="BQ236" s="112"/>
      <c r="BR236" s="112"/>
      <c r="BS236" s="112"/>
      <c r="BT236" s="112"/>
      <c r="BU236" s="112"/>
    </row>
    <row r="237" spans="1:73" s="99" customFormat="1" x14ac:dyDescent="0.2">
      <c r="A237" s="91"/>
      <c r="B237" s="130"/>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c r="AO237" s="112"/>
      <c r="AP237" s="112"/>
      <c r="AQ237" s="112"/>
      <c r="AR237" s="112"/>
      <c r="AS237" s="112"/>
      <c r="AT237" s="112"/>
      <c r="AU237" s="112"/>
      <c r="AV237" s="112"/>
      <c r="AW237" s="112"/>
      <c r="AX237" s="112"/>
      <c r="AY237" s="112"/>
      <c r="AZ237" s="112"/>
      <c r="BA237" s="112"/>
      <c r="BB237" s="112"/>
      <c r="BC237" s="112"/>
      <c r="BD237" s="112"/>
      <c r="BE237" s="112"/>
      <c r="BF237" s="112"/>
      <c r="BG237" s="112"/>
      <c r="BH237" s="112"/>
      <c r="BI237" s="112"/>
      <c r="BJ237" s="112"/>
      <c r="BK237" s="112"/>
      <c r="BL237" s="112"/>
      <c r="BM237" s="112"/>
      <c r="BN237" s="112"/>
      <c r="BO237" s="112"/>
      <c r="BP237" s="112"/>
      <c r="BQ237" s="112"/>
      <c r="BR237" s="112"/>
      <c r="BS237" s="112"/>
      <c r="BT237" s="112"/>
      <c r="BU237" s="112"/>
    </row>
    <row r="238" spans="1:73" s="99" customFormat="1" x14ac:dyDescent="0.2">
      <c r="A238" s="91"/>
      <c r="B238" s="130"/>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c r="AO238" s="112"/>
      <c r="AP238" s="112"/>
      <c r="AQ238" s="112"/>
      <c r="AR238" s="112"/>
      <c r="AS238" s="112"/>
      <c r="AT238" s="112"/>
      <c r="AU238" s="112"/>
      <c r="AV238" s="112"/>
      <c r="AW238" s="112"/>
      <c r="AX238" s="112"/>
      <c r="AY238" s="112"/>
      <c r="AZ238" s="112"/>
      <c r="BA238" s="112"/>
      <c r="BB238" s="112"/>
      <c r="BC238" s="112"/>
      <c r="BD238" s="112"/>
      <c r="BE238" s="112"/>
      <c r="BF238" s="112"/>
      <c r="BG238" s="112"/>
      <c r="BH238" s="112"/>
      <c r="BI238" s="112"/>
      <c r="BJ238" s="112"/>
      <c r="BK238" s="112"/>
      <c r="BL238" s="112"/>
      <c r="BM238" s="112"/>
      <c r="BN238" s="112"/>
      <c r="BO238" s="112"/>
      <c r="BP238" s="112"/>
      <c r="BQ238" s="112"/>
      <c r="BR238" s="112"/>
      <c r="BS238" s="112"/>
      <c r="BT238" s="112"/>
      <c r="BU238" s="112"/>
    </row>
    <row r="239" spans="1:73" s="99" customFormat="1" x14ac:dyDescent="0.2">
      <c r="A239" s="91"/>
      <c r="B239" s="130"/>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c r="AO239" s="112"/>
      <c r="AP239" s="112"/>
      <c r="AQ239" s="112"/>
      <c r="AR239" s="112"/>
      <c r="AS239" s="112"/>
      <c r="AT239" s="112"/>
      <c r="AU239" s="112"/>
      <c r="AV239" s="112"/>
      <c r="AW239" s="112"/>
      <c r="AX239" s="112"/>
      <c r="AY239" s="112"/>
      <c r="AZ239" s="112"/>
      <c r="BA239" s="112"/>
      <c r="BB239" s="112"/>
      <c r="BC239" s="112"/>
      <c r="BD239" s="112"/>
      <c r="BE239" s="112"/>
      <c r="BF239" s="112"/>
      <c r="BG239" s="112"/>
      <c r="BH239" s="112"/>
      <c r="BI239" s="112"/>
      <c r="BJ239" s="112"/>
      <c r="BK239" s="112"/>
      <c r="BL239" s="112"/>
      <c r="BM239" s="112"/>
      <c r="BN239" s="112"/>
      <c r="BO239" s="112"/>
      <c r="BP239" s="112"/>
      <c r="BQ239" s="112"/>
      <c r="BR239" s="112"/>
      <c r="BS239" s="112"/>
      <c r="BT239" s="112"/>
      <c r="BU239" s="112"/>
    </row>
    <row r="240" spans="1:73" s="99" customFormat="1" x14ac:dyDescent="0.2">
      <c r="A240" s="91"/>
      <c r="B240" s="130"/>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c r="AO240" s="112"/>
      <c r="AP240" s="112"/>
      <c r="AQ240" s="112"/>
      <c r="AR240" s="112"/>
      <c r="AS240" s="112"/>
      <c r="AT240" s="112"/>
      <c r="AU240" s="112"/>
      <c r="AV240" s="112"/>
      <c r="AW240" s="112"/>
      <c r="AX240" s="112"/>
      <c r="AY240" s="112"/>
      <c r="AZ240" s="112"/>
      <c r="BA240" s="112"/>
      <c r="BB240" s="112"/>
      <c r="BC240" s="112"/>
      <c r="BD240" s="112"/>
      <c r="BE240" s="112"/>
      <c r="BF240" s="112"/>
      <c r="BG240" s="112"/>
      <c r="BH240" s="112"/>
      <c r="BI240" s="112"/>
      <c r="BJ240" s="112"/>
      <c r="BK240" s="112"/>
      <c r="BL240" s="112"/>
      <c r="BM240" s="112"/>
      <c r="BN240" s="112"/>
      <c r="BO240" s="112"/>
      <c r="BP240" s="112"/>
      <c r="BQ240" s="112"/>
      <c r="BR240" s="112"/>
      <c r="BS240" s="112"/>
      <c r="BT240" s="112"/>
      <c r="BU240" s="112"/>
    </row>
    <row r="241" spans="1:73" s="99" customFormat="1" x14ac:dyDescent="0.2">
      <c r="A241" s="91"/>
      <c r="B241" s="130"/>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c r="AO241" s="112"/>
      <c r="AP241" s="112"/>
      <c r="AQ241" s="112"/>
      <c r="AR241" s="112"/>
      <c r="AS241" s="112"/>
      <c r="AT241" s="112"/>
      <c r="AU241" s="112"/>
      <c r="AV241" s="112"/>
      <c r="AW241" s="112"/>
      <c r="AX241" s="112"/>
      <c r="AY241" s="112"/>
      <c r="AZ241" s="112"/>
      <c r="BA241" s="112"/>
      <c r="BB241" s="112"/>
      <c r="BC241" s="112"/>
      <c r="BD241" s="112"/>
      <c r="BE241" s="112"/>
      <c r="BF241" s="112"/>
      <c r="BG241" s="112"/>
      <c r="BH241" s="112"/>
      <c r="BI241" s="112"/>
      <c r="BJ241" s="112"/>
      <c r="BK241" s="112"/>
      <c r="BL241" s="112"/>
      <c r="BM241" s="112"/>
      <c r="BN241" s="112"/>
      <c r="BO241" s="112"/>
      <c r="BP241" s="112"/>
      <c r="BQ241" s="112"/>
      <c r="BR241" s="112"/>
      <c r="BS241" s="112"/>
      <c r="BT241" s="112"/>
      <c r="BU241" s="112"/>
    </row>
    <row r="242" spans="1:73" s="99" customFormat="1" x14ac:dyDescent="0.2">
      <c r="A242" s="91"/>
      <c r="B242" s="130"/>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c r="AO242" s="112"/>
      <c r="AP242" s="112"/>
      <c r="AQ242" s="112"/>
      <c r="AR242" s="112"/>
      <c r="AS242" s="112"/>
      <c r="AT242" s="112"/>
      <c r="AU242" s="112"/>
      <c r="AV242" s="112"/>
      <c r="AW242" s="112"/>
      <c r="AX242" s="112"/>
      <c r="AY242" s="112"/>
      <c r="AZ242" s="112"/>
      <c r="BA242" s="112"/>
      <c r="BB242" s="112"/>
      <c r="BC242" s="112"/>
      <c r="BD242" s="112"/>
      <c r="BE242" s="112"/>
      <c r="BF242" s="112"/>
      <c r="BG242" s="112"/>
      <c r="BH242" s="112"/>
      <c r="BI242" s="112"/>
      <c r="BJ242" s="112"/>
      <c r="BK242" s="112"/>
      <c r="BL242" s="112"/>
      <c r="BM242" s="112"/>
      <c r="BN242" s="112"/>
      <c r="BO242" s="112"/>
      <c r="BP242" s="112"/>
      <c r="BQ242" s="112"/>
      <c r="BR242" s="112"/>
      <c r="BS242" s="112"/>
      <c r="BT242" s="112"/>
      <c r="BU242" s="112"/>
    </row>
    <row r="243" spans="1:73" s="99" customFormat="1" x14ac:dyDescent="0.2">
      <c r="A243" s="91"/>
      <c r="B243" s="130"/>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c r="AO243" s="112"/>
      <c r="AP243" s="112"/>
      <c r="AQ243" s="112"/>
      <c r="AR243" s="112"/>
      <c r="AS243" s="112"/>
      <c r="AT243" s="112"/>
      <c r="AU243" s="112"/>
      <c r="AV243" s="112"/>
      <c r="AW243" s="112"/>
      <c r="AX243" s="112"/>
      <c r="AY243" s="112"/>
      <c r="AZ243" s="112"/>
      <c r="BA243" s="112"/>
      <c r="BB243" s="112"/>
      <c r="BC243" s="112"/>
      <c r="BD243" s="112"/>
      <c r="BE243" s="112"/>
      <c r="BF243" s="112"/>
      <c r="BG243" s="112"/>
      <c r="BH243" s="112"/>
      <c r="BI243" s="112"/>
      <c r="BJ243" s="112"/>
      <c r="BK243" s="112"/>
      <c r="BL243" s="112"/>
      <c r="BM243" s="112"/>
      <c r="BN243" s="112"/>
      <c r="BO243" s="112"/>
      <c r="BP243" s="112"/>
      <c r="BQ243" s="112"/>
      <c r="BR243" s="112"/>
      <c r="BS243" s="112"/>
      <c r="BT243" s="112"/>
      <c r="BU243" s="112"/>
    </row>
    <row r="244" spans="1:73" s="99" customFormat="1" x14ac:dyDescent="0.2">
      <c r="A244" s="91"/>
      <c r="B244" s="130"/>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c r="AO244" s="112"/>
      <c r="AP244" s="112"/>
      <c r="AQ244" s="112"/>
      <c r="AR244" s="112"/>
      <c r="AS244" s="112"/>
      <c r="AT244" s="112"/>
      <c r="AU244" s="112"/>
      <c r="AV244" s="112"/>
      <c r="AW244" s="112"/>
      <c r="AX244" s="112"/>
      <c r="AY244" s="112"/>
      <c r="AZ244" s="112"/>
      <c r="BA244" s="112"/>
      <c r="BB244" s="112"/>
      <c r="BC244" s="112"/>
      <c r="BD244" s="112"/>
      <c r="BE244" s="112"/>
      <c r="BF244" s="112"/>
      <c r="BG244" s="112"/>
      <c r="BH244" s="112"/>
      <c r="BI244" s="112"/>
      <c r="BJ244" s="112"/>
      <c r="BK244" s="112"/>
      <c r="BL244" s="112"/>
      <c r="BM244" s="112"/>
      <c r="BN244" s="112"/>
      <c r="BO244" s="112"/>
      <c r="BP244" s="112"/>
      <c r="BQ244" s="112"/>
      <c r="BR244" s="112"/>
      <c r="BS244" s="112"/>
      <c r="BT244" s="112"/>
      <c r="BU244" s="112"/>
    </row>
    <row r="245" spans="1:73" s="99" customFormat="1" x14ac:dyDescent="0.2">
      <c r="A245" s="91"/>
      <c r="B245" s="130"/>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c r="AO245" s="112"/>
      <c r="AP245" s="112"/>
      <c r="AQ245" s="112"/>
      <c r="AR245" s="112"/>
      <c r="AS245" s="112"/>
      <c r="AT245" s="112"/>
      <c r="AU245" s="112"/>
      <c r="AV245" s="112"/>
      <c r="AW245" s="112"/>
      <c r="AX245" s="112"/>
      <c r="AY245" s="112"/>
      <c r="AZ245" s="112"/>
      <c r="BA245" s="112"/>
      <c r="BB245" s="112"/>
      <c r="BC245" s="112"/>
      <c r="BD245" s="112"/>
      <c r="BE245" s="112"/>
      <c r="BF245" s="112"/>
      <c r="BG245" s="112"/>
      <c r="BH245" s="112"/>
      <c r="BI245" s="112"/>
      <c r="BJ245" s="112"/>
      <c r="BK245" s="112"/>
      <c r="BL245" s="112"/>
      <c r="BM245" s="112"/>
      <c r="BN245" s="112"/>
      <c r="BO245" s="112"/>
      <c r="BP245" s="112"/>
      <c r="BQ245" s="112"/>
      <c r="BR245" s="112"/>
      <c r="BS245" s="112"/>
      <c r="BT245" s="112"/>
      <c r="BU245" s="112"/>
    </row>
    <row r="246" spans="1:73" s="99" customFormat="1" x14ac:dyDescent="0.2">
      <c r="A246" s="91"/>
      <c r="B246" s="130"/>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c r="AO246" s="112"/>
      <c r="AP246" s="112"/>
      <c r="AQ246" s="112"/>
      <c r="AR246" s="112"/>
      <c r="AS246" s="112"/>
      <c r="AT246" s="112"/>
      <c r="AU246" s="112"/>
      <c r="AV246" s="112"/>
      <c r="AW246" s="112"/>
      <c r="AX246" s="112"/>
      <c r="AY246" s="112"/>
      <c r="AZ246" s="112"/>
      <c r="BA246" s="112"/>
      <c r="BB246" s="112"/>
      <c r="BC246" s="112"/>
      <c r="BD246" s="112"/>
      <c r="BE246" s="112"/>
      <c r="BF246" s="112"/>
      <c r="BG246" s="112"/>
      <c r="BH246" s="112"/>
      <c r="BI246" s="112"/>
      <c r="BJ246" s="112"/>
      <c r="BK246" s="112"/>
      <c r="BL246" s="112"/>
      <c r="BM246" s="112"/>
      <c r="BN246" s="112"/>
      <c r="BO246" s="112"/>
      <c r="BP246" s="112"/>
      <c r="BQ246" s="112"/>
      <c r="BR246" s="112"/>
      <c r="BS246" s="112"/>
      <c r="BT246" s="112"/>
      <c r="BU246" s="112"/>
    </row>
    <row r="247" spans="1:73" s="99" customFormat="1" x14ac:dyDescent="0.2">
      <c r="A247" s="91"/>
      <c r="B247" s="130"/>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2"/>
      <c r="AY247" s="112"/>
      <c r="AZ247" s="112"/>
      <c r="BA247" s="112"/>
      <c r="BB247" s="112"/>
      <c r="BC247" s="112"/>
      <c r="BD247" s="112"/>
      <c r="BE247" s="112"/>
      <c r="BF247" s="112"/>
      <c r="BG247" s="112"/>
      <c r="BH247" s="112"/>
      <c r="BI247" s="112"/>
      <c r="BJ247" s="112"/>
      <c r="BK247" s="112"/>
      <c r="BL247" s="112"/>
      <c r="BM247" s="112"/>
      <c r="BN247" s="112"/>
      <c r="BO247" s="112"/>
      <c r="BP247" s="112"/>
      <c r="BQ247" s="112"/>
      <c r="BR247" s="112"/>
      <c r="BS247" s="112"/>
      <c r="BT247" s="112"/>
      <c r="BU247" s="112"/>
    </row>
    <row r="248" spans="1:73" s="99" customFormat="1" x14ac:dyDescent="0.2">
      <c r="A248" s="91"/>
      <c r="B248" s="130"/>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12"/>
      <c r="AY248" s="112"/>
      <c r="AZ248" s="112"/>
      <c r="BA248" s="112"/>
      <c r="BB248" s="112"/>
      <c r="BC248" s="112"/>
      <c r="BD248" s="112"/>
      <c r="BE248" s="112"/>
      <c r="BF248" s="112"/>
      <c r="BG248" s="112"/>
      <c r="BH248" s="112"/>
      <c r="BI248" s="112"/>
      <c r="BJ248" s="112"/>
      <c r="BK248" s="112"/>
      <c r="BL248" s="112"/>
      <c r="BM248" s="112"/>
      <c r="BN248" s="112"/>
      <c r="BO248" s="112"/>
      <c r="BP248" s="112"/>
      <c r="BQ248" s="112"/>
      <c r="BR248" s="112"/>
      <c r="BS248" s="112"/>
      <c r="BT248" s="112"/>
      <c r="BU248" s="112"/>
    </row>
    <row r="249" spans="1:73" s="99" customFormat="1" x14ac:dyDescent="0.2">
      <c r="A249" s="91"/>
      <c r="B249" s="130"/>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12"/>
      <c r="AY249" s="112"/>
      <c r="AZ249" s="112"/>
      <c r="BA249" s="112"/>
      <c r="BB249" s="112"/>
      <c r="BC249" s="112"/>
      <c r="BD249" s="112"/>
      <c r="BE249" s="112"/>
      <c r="BF249" s="112"/>
      <c r="BG249" s="112"/>
      <c r="BH249" s="112"/>
      <c r="BI249" s="112"/>
      <c r="BJ249" s="112"/>
      <c r="BK249" s="112"/>
      <c r="BL249" s="112"/>
      <c r="BM249" s="112"/>
      <c r="BN249" s="112"/>
      <c r="BO249" s="112"/>
      <c r="BP249" s="112"/>
      <c r="BQ249" s="112"/>
      <c r="BR249" s="112"/>
      <c r="BS249" s="112"/>
      <c r="BT249" s="112"/>
      <c r="BU249" s="112"/>
    </row>
    <row r="250" spans="1:73" s="99" customFormat="1" x14ac:dyDescent="0.2">
      <c r="A250" s="91"/>
      <c r="B250" s="130"/>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c r="AO250" s="112"/>
      <c r="AP250" s="112"/>
      <c r="AQ250" s="112"/>
      <c r="AR250" s="112"/>
      <c r="AS250" s="112"/>
      <c r="AT250" s="112"/>
      <c r="AU250" s="112"/>
      <c r="AV250" s="112"/>
      <c r="AW250" s="112"/>
      <c r="AX250" s="112"/>
      <c r="AY250" s="112"/>
      <c r="AZ250" s="112"/>
      <c r="BA250" s="112"/>
      <c r="BB250" s="112"/>
      <c r="BC250" s="112"/>
      <c r="BD250" s="112"/>
      <c r="BE250" s="112"/>
      <c r="BF250" s="112"/>
      <c r="BG250" s="112"/>
      <c r="BH250" s="112"/>
      <c r="BI250" s="112"/>
      <c r="BJ250" s="112"/>
      <c r="BK250" s="112"/>
      <c r="BL250" s="112"/>
      <c r="BM250" s="112"/>
      <c r="BN250" s="112"/>
      <c r="BO250" s="112"/>
      <c r="BP250" s="112"/>
      <c r="BQ250" s="112"/>
      <c r="BR250" s="112"/>
      <c r="BS250" s="112"/>
      <c r="BT250" s="112"/>
      <c r="BU250" s="112"/>
    </row>
    <row r="251" spans="1:73" s="99" customFormat="1" x14ac:dyDescent="0.2">
      <c r="A251" s="91"/>
      <c r="B251" s="130"/>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c r="AQ251" s="112"/>
      <c r="AR251" s="112"/>
      <c r="AS251" s="112"/>
      <c r="AT251" s="112"/>
      <c r="AU251" s="112"/>
      <c r="AV251" s="112"/>
      <c r="AW251" s="112"/>
      <c r="AX251" s="112"/>
      <c r="AY251" s="112"/>
      <c r="AZ251" s="112"/>
      <c r="BA251" s="112"/>
      <c r="BB251" s="112"/>
      <c r="BC251" s="112"/>
      <c r="BD251" s="112"/>
      <c r="BE251" s="112"/>
      <c r="BF251" s="112"/>
      <c r="BG251" s="112"/>
      <c r="BH251" s="112"/>
      <c r="BI251" s="112"/>
      <c r="BJ251" s="112"/>
      <c r="BK251" s="112"/>
      <c r="BL251" s="112"/>
      <c r="BM251" s="112"/>
      <c r="BN251" s="112"/>
      <c r="BO251" s="112"/>
      <c r="BP251" s="112"/>
      <c r="BQ251" s="112"/>
      <c r="BR251" s="112"/>
      <c r="BS251" s="112"/>
      <c r="BT251" s="112"/>
      <c r="BU251" s="112"/>
    </row>
    <row r="252" spans="1:73" s="99" customFormat="1" x14ac:dyDescent="0.2">
      <c r="A252" s="91"/>
      <c r="B252" s="130"/>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c r="AO252" s="112"/>
      <c r="AP252" s="112"/>
      <c r="AQ252" s="112"/>
      <c r="AR252" s="112"/>
      <c r="AS252" s="112"/>
      <c r="AT252" s="112"/>
      <c r="AU252" s="112"/>
      <c r="AV252" s="112"/>
      <c r="AW252" s="112"/>
      <c r="AX252" s="112"/>
      <c r="AY252" s="112"/>
      <c r="AZ252" s="112"/>
      <c r="BA252" s="112"/>
      <c r="BB252" s="112"/>
      <c r="BC252" s="112"/>
      <c r="BD252" s="112"/>
      <c r="BE252" s="112"/>
      <c r="BF252" s="112"/>
      <c r="BG252" s="112"/>
      <c r="BH252" s="112"/>
      <c r="BI252" s="112"/>
      <c r="BJ252" s="112"/>
      <c r="BK252" s="112"/>
      <c r="BL252" s="112"/>
      <c r="BM252" s="112"/>
      <c r="BN252" s="112"/>
      <c r="BO252" s="112"/>
      <c r="BP252" s="112"/>
      <c r="BQ252" s="112"/>
      <c r="BR252" s="112"/>
      <c r="BS252" s="112"/>
      <c r="BT252" s="112"/>
      <c r="BU252" s="112"/>
    </row>
    <row r="253" spans="1:73" s="99" customFormat="1" x14ac:dyDescent="0.2">
      <c r="A253" s="91"/>
      <c r="B253" s="130"/>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c r="AO253" s="112"/>
      <c r="AP253" s="112"/>
      <c r="AQ253" s="112"/>
      <c r="AR253" s="112"/>
      <c r="AS253" s="112"/>
      <c r="AT253" s="112"/>
      <c r="AU253" s="112"/>
      <c r="AV253" s="112"/>
      <c r="AW253" s="112"/>
      <c r="AX253" s="112"/>
      <c r="AY253" s="112"/>
      <c r="AZ253" s="112"/>
      <c r="BA253" s="112"/>
      <c r="BB253" s="112"/>
      <c r="BC253" s="112"/>
      <c r="BD253" s="112"/>
      <c r="BE253" s="112"/>
      <c r="BF253" s="112"/>
      <c r="BG253" s="112"/>
      <c r="BH253" s="112"/>
      <c r="BI253" s="112"/>
      <c r="BJ253" s="112"/>
      <c r="BK253" s="112"/>
      <c r="BL253" s="112"/>
      <c r="BM253" s="112"/>
      <c r="BN253" s="112"/>
      <c r="BO253" s="112"/>
      <c r="BP253" s="112"/>
      <c r="BQ253" s="112"/>
      <c r="BR253" s="112"/>
      <c r="BS253" s="112"/>
      <c r="BT253" s="112"/>
      <c r="BU253" s="112"/>
    </row>
    <row r="254" spans="1:73" s="99" customFormat="1" x14ac:dyDescent="0.2">
      <c r="A254" s="91"/>
      <c r="B254" s="130"/>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c r="AO254" s="112"/>
      <c r="AP254" s="112"/>
      <c r="AQ254" s="112"/>
      <c r="AR254" s="112"/>
      <c r="AS254" s="112"/>
      <c r="AT254" s="112"/>
      <c r="AU254" s="112"/>
      <c r="AV254" s="112"/>
      <c r="AW254" s="112"/>
      <c r="AX254" s="112"/>
      <c r="AY254" s="112"/>
      <c r="AZ254" s="112"/>
      <c r="BA254" s="112"/>
      <c r="BB254" s="112"/>
      <c r="BC254" s="112"/>
      <c r="BD254" s="112"/>
      <c r="BE254" s="112"/>
      <c r="BF254" s="112"/>
      <c r="BG254" s="112"/>
      <c r="BH254" s="112"/>
      <c r="BI254" s="112"/>
      <c r="BJ254" s="112"/>
      <c r="BK254" s="112"/>
      <c r="BL254" s="112"/>
      <c r="BM254" s="112"/>
      <c r="BN254" s="112"/>
      <c r="BO254" s="112"/>
      <c r="BP254" s="112"/>
      <c r="BQ254" s="112"/>
      <c r="BR254" s="112"/>
      <c r="BS254" s="112"/>
      <c r="BT254" s="112"/>
      <c r="BU254" s="112"/>
    </row>
    <row r="255" spans="1:73" s="99" customFormat="1" x14ac:dyDescent="0.2">
      <c r="A255" s="91"/>
      <c r="B255" s="130"/>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c r="AO255" s="112"/>
      <c r="AP255" s="112"/>
      <c r="AQ255" s="112"/>
      <c r="AR255" s="112"/>
      <c r="AS255" s="112"/>
      <c r="AT255" s="112"/>
      <c r="AU255" s="112"/>
      <c r="AV255" s="112"/>
      <c r="AW255" s="112"/>
      <c r="AX255" s="112"/>
      <c r="AY255" s="112"/>
      <c r="AZ255" s="112"/>
      <c r="BA255" s="112"/>
      <c r="BB255" s="112"/>
      <c r="BC255" s="112"/>
      <c r="BD255" s="112"/>
      <c r="BE255" s="112"/>
      <c r="BF255" s="112"/>
      <c r="BG255" s="112"/>
      <c r="BH255" s="112"/>
      <c r="BI255" s="112"/>
      <c r="BJ255" s="112"/>
      <c r="BK255" s="112"/>
      <c r="BL255" s="112"/>
      <c r="BM255" s="112"/>
      <c r="BN255" s="112"/>
      <c r="BO255" s="112"/>
      <c r="BP255" s="112"/>
      <c r="BQ255" s="112"/>
      <c r="BR255" s="112"/>
      <c r="BS255" s="112"/>
      <c r="BT255" s="112"/>
      <c r="BU255" s="112"/>
    </row>
    <row r="256" spans="1:73" s="99" customFormat="1" x14ac:dyDescent="0.2">
      <c r="A256" s="91"/>
      <c r="B256" s="130"/>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c r="AO256" s="112"/>
      <c r="AP256" s="112"/>
      <c r="AQ256" s="112"/>
      <c r="AR256" s="112"/>
      <c r="AS256" s="112"/>
      <c r="AT256" s="112"/>
      <c r="AU256" s="112"/>
      <c r="AV256" s="112"/>
      <c r="AW256" s="112"/>
      <c r="AX256" s="112"/>
      <c r="AY256" s="112"/>
      <c r="AZ256" s="112"/>
      <c r="BA256" s="112"/>
      <c r="BB256" s="112"/>
      <c r="BC256" s="112"/>
      <c r="BD256" s="112"/>
      <c r="BE256" s="112"/>
      <c r="BF256" s="112"/>
      <c r="BG256" s="112"/>
      <c r="BH256" s="112"/>
      <c r="BI256" s="112"/>
      <c r="BJ256" s="112"/>
      <c r="BK256" s="112"/>
      <c r="BL256" s="112"/>
      <c r="BM256" s="112"/>
      <c r="BN256" s="112"/>
      <c r="BO256" s="112"/>
      <c r="BP256" s="112"/>
      <c r="BQ256" s="112"/>
      <c r="BR256" s="112"/>
      <c r="BS256" s="112"/>
      <c r="BT256" s="112"/>
      <c r="BU256" s="112"/>
    </row>
    <row r="257" spans="1:73" s="99" customFormat="1" x14ac:dyDescent="0.2">
      <c r="A257" s="91"/>
      <c r="B257" s="130"/>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c r="AO257" s="112"/>
      <c r="AP257" s="112"/>
      <c r="AQ257" s="112"/>
      <c r="AR257" s="112"/>
      <c r="AS257" s="112"/>
      <c r="AT257" s="112"/>
      <c r="AU257" s="112"/>
      <c r="AV257" s="112"/>
      <c r="AW257" s="112"/>
      <c r="AX257" s="112"/>
      <c r="AY257" s="112"/>
      <c r="AZ257" s="112"/>
      <c r="BA257" s="112"/>
      <c r="BB257" s="112"/>
      <c r="BC257" s="112"/>
      <c r="BD257" s="112"/>
      <c r="BE257" s="112"/>
      <c r="BF257" s="112"/>
      <c r="BG257" s="112"/>
      <c r="BH257" s="112"/>
      <c r="BI257" s="112"/>
      <c r="BJ257" s="112"/>
      <c r="BK257" s="112"/>
      <c r="BL257" s="112"/>
      <c r="BM257" s="112"/>
      <c r="BN257" s="112"/>
      <c r="BO257" s="112"/>
      <c r="BP257" s="112"/>
      <c r="BQ257" s="112"/>
      <c r="BR257" s="112"/>
      <c r="BS257" s="112"/>
      <c r="BT257" s="112"/>
      <c r="BU257" s="112"/>
    </row>
    <row r="258" spans="1:73" s="99" customFormat="1" x14ac:dyDescent="0.2">
      <c r="A258" s="91"/>
      <c r="B258" s="130"/>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c r="AO258" s="112"/>
      <c r="AP258" s="112"/>
      <c r="AQ258" s="112"/>
      <c r="AR258" s="112"/>
      <c r="AS258" s="112"/>
      <c r="AT258" s="112"/>
      <c r="AU258" s="112"/>
      <c r="AV258" s="112"/>
      <c r="AW258" s="112"/>
      <c r="AX258" s="112"/>
      <c r="AY258" s="112"/>
      <c r="AZ258" s="112"/>
      <c r="BA258" s="112"/>
      <c r="BB258" s="112"/>
      <c r="BC258" s="112"/>
      <c r="BD258" s="112"/>
      <c r="BE258" s="112"/>
      <c r="BF258" s="112"/>
      <c r="BG258" s="112"/>
      <c r="BH258" s="112"/>
      <c r="BI258" s="112"/>
      <c r="BJ258" s="112"/>
      <c r="BK258" s="112"/>
      <c r="BL258" s="112"/>
      <c r="BM258" s="112"/>
      <c r="BN258" s="112"/>
      <c r="BO258" s="112"/>
      <c r="BP258" s="112"/>
      <c r="BQ258" s="112"/>
      <c r="BR258" s="112"/>
      <c r="BS258" s="112"/>
      <c r="BT258" s="112"/>
      <c r="BU258" s="112"/>
    </row>
    <row r="259" spans="1:73" s="99" customFormat="1" x14ac:dyDescent="0.2">
      <c r="A259" s="91"/>
      <c r="B259" s="130"/>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c r="AO259" s="112"/>
      <c r="AP259" s="112"/>
      <c r="AQ259" s="112"/>
      <c r="AR259" s="112"/>
      <c r="AS259" s="112"/>
      <c r="AT259" s="112"/>
      <c r="AU259" s="112"/>
      <c r="AV259" s="112"/>
      <c r="AW259" s="112"/>
      <c r="AX259" s="112"/>
      <c r="AY259" s="112"/>
      <c r="AZ259" s="112"/>
      <c r="BA259" s="112"/>
      <c r="BB259" s="112"/>
      <c r="BC259" s="112"/>
      <c r="BD259" s="112"/>
      <c r="BE259" s="112"/>
      <c r="BF259" s="112"/>
      <c r="BG259" s="112"/>
      <c r="BH259" s="112"/>
      <c r="BI259" s="112"/>
      <c r="BJ259" s="112"/>
      <c r="BK259" s="112"/>
      <c r="BL259" s="112"/>
      <c r="BM259" s="112"/>
      <c r="BN259" s="112"/>
      <c r="BO259" s="112"/>
      <c r="BP259" s="112"/>
      <c r="BQ259" s="112"/>
      <c r="BR259" s="112"/>
      <c r="BS259" s="112"/>
      <c r="BT259" s="112"/>
      <c r="BU259" s="112"/>
    </row>
    <row r="260" spans="1:73" s="99" customFormat="1" x14ac:dyDescent="0.2">
      <c r="A260" s="91"/>
      <c r="B260" s="130"/>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c r="AO260" s="112"/>
      <c r="AP260" s="112"/>
      <c r="AQ260" s="112"/>
      <c r="AR260" s="112"/>
      <c r="AS260" s="112"/>
      <c r="AT260" s="112"/>
      <c r="AU260" s="112"/>
      <c r="AV260" s="112"/>
      <c r="AW260" s="112"/>
      <c r="AX260" s="112"/>
      <c r="AY260" s="112"/>
      <c r="AZ260" s="112"/>
      <c r="BA260" s="112"/>
      <c r="BB260" s="112"/>
      <c r="BC260" s="112"/>
      <c r="BD260" s="112"/>
      <c r="BE260" s="112"/>
      <c r="BF260" s="112"/>
      <c r="BG260" s="112"/>
      <c r="BH260" s="112"/>
      <c r="BI260" s="112"/>
      <c r="BJ260" s="112"/>
      <c r="BK260" s="112"/>
      <c r="BL260" s="112"/>
      <c r="BM260" s="112"/>
      <c r="BN260" s="112"/>
      <c r="BO260" s="112"/>
      <c r="BP260" s="112"/>
      <c r="BQ260" s="112"/>
      <c r="BR260" s="112"/>
      <c r="BS260" s="112"/>
      <c r="BT260" s="112"/>
      <c r="BU260" s="112"/>
    </row>
    <row r="261" spans="1:73" s="99" customFormat="1" x14ac:dyDescent="0.2">
      <c r="A261" s="91"/>
      <c r="B261" s="130"/>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c r="AO261" s="112"/>
      <c r="AP261" s="112"/>
      <c r="AQ261" s="112"/>
      <c r="AR261" s="112"/>
      <c r="AS261" s="112"/>
      <c r="AT261" s="112"/>
      <c r="AU261" s="112"/>
      <c r="AV261" s="112"/>
      <c r="AW261" s="112"/>
      <c r="AX261" s="112"/>
      <c r="AY261" s="112"/>
      <c r="AZ261" s="112"/>
      <c r="BA261" s="112"/>
      <c r="BB261" s="112"/>
      <c r="BC261" s="112"/>
      <c r="BD261" s="112"/>
      <c r="BE261" s="112"/>
      <c r="BF261" s="112"/>
      <c r="BG261" s="112"/>
      <c r="BH261" s="112"/>
      <c r="BI261" s="112"/>
      <c r="BJ261" s="112"/>
      <c r="BK261" s="112"/>
      <c r="BL261" s="112"/>
      <c r="BM261" s="112"/>
      <c r="BN261" s="112"/>
      <c r="BO261" s="112"/>
      <c r="BP261" s="112"/>
      <c r="BQ261" s="112"/>
      <c r="BR261" s="112"/>
      <c r="BS261" s="112"/>
      <c r="BT261" s="112"/>
      <c r="BU261" s="112"/>
    </row>
    <row r="262" spans="1:73" s="99" customFormat="1" x14ac:dyDescent="0.2">
      <c r="A262" s="91"/>
      <c r="B262" s="130"/>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c r="AO262" s="112"/>
      <c r="AP262" s="112"/>
      <c r="AQ262" s="112"/>
      <c r="AR262" s="112"/>
      <c r="AS262" s="112"/>
      <c r="AT262" s="112"/>
      <c r="AU262" s="112"/>
      <c r="AV262" s="112"/>
      <c r="AW262" s="112"/>
      <c r="AX262" s="112"/>
      <c r="AY262" s="112"/>
      <c r="AZ262" s="112"/>
      <c r="BA262" s="112"/>
      <c r="BB262" s="112"/>
      <c r="BC262" s="112"/>
      <c r="BD262" s="112"/>
      <c r="BE262" s="112"/>
      <c r="BF262" s="112"/>
      <c r="BG262" s="112"/>
      <c r="BH262" s="112"/>
      <c r="BI262" s="112"/>
      <c r="BJ262" s="112"/>
      <c r="BK262" s="112"/>
      <c r="BL262" s="112"/>
      <c r="BM262" s="112"/>
      <c r="BN262" s="112"/>
      <c r="BO262" s="112"/>
      <c r="BP262" s="112"/>
      <c r="BQ262" s="112"/>
      <c r="BR262" s="112"/>
      <c r="BS262" s="112"/>
      <c r="BT262" s="112"/>
      <c r="BU262" s="112"/>
    </row>
    <row r="263" spans="1:73" s="99" customFormat="1" x14ac:dyDescent="0.2">
      <c r="A263" s="91"/>
      <c r="B263" s="130"/>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c r="AO263" s="112"/>
      <c r="AP263" s="112"/>
      <c r="AQ263" s="112"/>
      <c r="AR263" s="112"/>
      <c r="AS263" s="112"/>
      <c r="AT263" s="112"/>
      <c r="AU263" s="112"/>
      <c r="AV263" s="112"/>
      <c r="AW263" s="112"/>
      <c r="AX263" s="112"/>
      <c r="AY263" s="112"/>
      <c r="AZ263" s="112"/>
      <c r="BA263" s="112"/>
      <c r="BB263" s="112"/>
      <c r="BC263" s="112"/>
      <c r="BD263" s="112"/>
      <c r="BE263" s="112"/>
      <c r="BF263" s="112"/>
      <c r="BG263" s="112"/>
      <c r="BH263" s="112"/>
      <c r="BI263" s="112"/>
      <c r="BJ263" s="112"/>
      <c r="BK263" s="112"/>
      <c r="BL263" s="112"/>
      <c r="BM263" s="112"/>
      <c r="BN263" s="112"/>
      <c r="BO263" s="112"/>
      <c r="BP263" s="112"/>
      <c r="BQ263" s="112"/>
      <c r="BR263" s="112"/>
      <c r="BS263" s="112"/>
      <c r="BT263" s="112"/>
      <c r="BU263" s="112"/>
    </row>
    <row r="264" spans="1:73" s="99" customFormat="1" x14ac:dyDescent="0.2">
      <c r="A264" s="91"/>
      <c r="B264" s="130"/>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c r="AO264" s="112"/>
      <c r="AP264" s="112"/>
      <c r="AQ264" s="112"/>
      <c r="AR264" s="112"/>
      <c r="AS264" s="112"/>
      <c r="AT264" s="112"/>
      <c r="AU264" s="112"/>
      <c r="AV264" s="112"/>
      <c r="AW264" s="112"/>
      <c r="AX264" s="112"/>
      <c r="AY264" s="112"/>
      <c r="AZ264" s="112"/>
      <c r="BA264" s="112"/>
      <c r="BB264" s="112"/>
      <c r="BC264" s="112"/>
      <c r="BD264" s="112"/>
      <c r="BE264" s="112"/>
      <c r="BF264" s="112"/>
      <c r="BG264" s="112"/>
      <c r="BH264" s="112"/>
      <c r="BI264" s="112"/>
      <c r="BJ264" s="112"/>
      <c r="BK264" s="112"/>
      <c r="BL264" s="112"/>
      <c r="BM264" s="112"/>
      <c r="BN264" s="112"/>
      <c r="BO264" s="112"/>
      <c r="BP264" s="112"/>
      <c r="BQ264" s="112"/>
      <c r="BR264" s="112"/>
      <c r="BS264" s="112"/>
      <c r="BT264" s="112"/>
      <c r="BU264" s="112"/>
    </row>
    <row r="265" spans="1:73" s="99" customFormat="1" x14ac:dyDescent="0.2">
      <c r="A265" s="91"/>
      <c r="B265" s="130"/>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c r="AU265" s="112"/>
      <c r="AV265" s="112"/>
      <c r="AW265" s="112"/>
      <c r="AX265" s="112"/>
      <c r="AY265" s="112"/>
      <c r="AZ265" s="112"/>
      <c r="BA265" s="112"/>
      <c r="BB265" s="112"/>
      <c r="BC265" s="112"/>
      <c r="BD265" s="112"/>
      <c r="BE265" s="112"/>
      <c r="BF265" s="112"/>
      <c r="BG265" s="112"/>
      <c r="BH265" s="112"/>
      <c r="BI265" s="112"/>
      <c r="BJ265" s="112"/>
      <c r="BK265" s="112"/>
      <c r="BL265" s="112"/>
      <c r="BM265" s="112"/>
      <c r="BN265" s="112"/>
      <c r="BO265" s="112"/>
      <c r="BP265" s="112"/>
      <c r="BQ265" s="112"/>
      <c r="BR265" s="112"/>
      <c r="BS265" s="112"/>
      <c r="BT265" s="112"/>
      <c r="BU265" s="112"/>
    </row>
    <row r="266" spans="1:73" s="99" customFormat="1" x14ac:dyDescent="0.2">
      <c r="A266" s="91"/>
      <c r="B266" s="130"/>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c r="AO266" s="112"/>
      <c r="AP266" s="112"/>
      <c r="AQ266" s="112"/>
      <c r="AR266" s="112"/>
      <c r="AS266" s="112"/>
      <c r="AT266" s="112"/>
      <c r="AU266" s="112"/>
      <c r="AV266" s="112"/>
      <c r="AW266" s="112"/>
      <c r="AX266" s="112"/>
      <c r="AY266" s="112"/>
      <c r="AZ266" s="112"/>
      <c r="BA266" s="112"/>
      <c r="BB266" s="112"/>
      <c r="BC266" s="112"/>
      <c r="BD266" s="112"/>
      <c r="BE266" s="112"/>
      <c r="BF266" s="112"/>
      <c r="BG266" s="112"/>
      <c r="BH266" s="112"/>
      <c r="BI266" s="112"/>
      <c r="BJ266" s="112"/>
      <c r="BK266" s="112"/>
      <c r="BL266" s="112"/>
      <c r="BM266" s="112"/>
      <c r="BN266" s="112"/>
      <c r="BO266" s="112"/>
      <c r="BP266" s="112"/>
      <c r="BQ266" s="112"/>
      <c r="BR266" s="112"/>
      <c r="BS266" s="112"/>
      <c r="BT266" s="112"/>
      <c r="BU266" s="112"/>
    </row>
    <row r="267" spans="1:73" s="99" customFormat="1" x14ac:dyDescent="0.2">
      <c r="A267" s="91"/>
      <c r="B267" s="130"/>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c r="AO267" s="112"/>
      <c r="AP267" s="112"/>
      <c r="AQ267" s="112"/>
      <c r="AR267" s="112"/>
      <c r="AS267" s="112"/>
      <c r="AT267" s="112"/>
      <c r="AU267" s="112"/>
      <c r="AV267" s="112"/>
      <c r="AW267" s="112"/>
      <c r="AX267" s="112"/>
      <c r="AY267" s="112"/>
      <c r="AZ267" s="112"/>
      <c r="BA267" s="112"/>
      <c r="BB267" s="112"/>
      <c r="BC267" s="112"/>
      <c r="BD267" s="112"/>
      <c r="BE267" s="112"/>
      <c r="BF267" s="112"/>
      <c r="BG267" s="112"/>
      <c r="BH267" s="112"/>
      <c r="BI267" s="112"/>
      <c r="BJ267" s="112"/>
      <c r="BK267" s="112"/>
      <c r="BL267" s="112"/>
      <c r="BM267" s="112"/>
      <c r="BN267" s="112"/>
      <c r="BO267" s="112"/>
      <c r="BP267" s="112"/>
      <c r="BQ267" s="112"/>
      <c r="BR267" s="112"/>
      <c r="BS267" s="112"/>
      <c r="BT267" s="112"/>
      <c r="BU267" s="112"/>
    </row>
    <row r="268" spans="1:73" s="99" customFormat="1" x14ac:dyDescent="0.2">
      <c r="A268" s="91"/>
      <c r="B268" s="130"/>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c r="AO268" s="112"/>
      <c r="AP268" s="112"/>
      <c r="AQ268" s="112"/>
      <c r="AR268" s="112"/>
      <c r="AS268" s="112"/>
      <c r="AT268" s="112"/>
      <c r="AU268" s="112"/>
      <c r="AV268" s="112"/>
      <c r="AW268" s="112"/>
      <c r="AX268" s="112"/>
      <c r="AY268" s="112"/>
      <c r="AZ268" s="112"/>
      <c r="BA268" s="112"/>
      <c r="BB268" s="112"/>
      <c r="BC268" s="112"/>
      <c r="BD268" s="112"/>
      <c r="BE268" s="112"/>
      <c r="BF268" s="112"/>
      <c r="BG268" s="112"/>
      <c r="BH268" s="112"/>
      <c r="BI268" s="112"/>
      <c r="BJ268" s="112"/>
      <c r="BK268" s="112"/>
      <c r="BL268" s="112"/>
      <c r="BM268" s="112"/>
      <c r="BN268" s="112"/>
      <c r="BO268" s="112"/>
      <c r="BP268" s="112"/>
      <c r="BQ268" s="112"/>
      <c r="BR268" s="112"/>
      <c r="BS268" s="112"/>
      <c r="BT268" s="112"/>
      <c r="BU268" s="112"/>
    </row>
    <row r="269" spans="1:73" s="99" customFormat="1" x14ac:dyDescent="0.2">
      <c r="A269" s="91"/>
      <c r="B269" s="130"/>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c r="AO269" s="112"/>
      <c r="AP269" s="112"/>
      <c r="AQ269" s="112"/>
      <c r="AR269" s="112"/>
      <c r="AS269" s="112"/>
      <c r="AT269" s="112"/>
      <c r="AU269" s="112"/>
      <c r="AV269" s="112"/>
      <c r="AW269" s="112"/>
      <c r="AX269" s="112"/>
      <c r="AY269" s="112"/>
      <c r="AZ269" s="112"/>
      <c r="BA269" s="112"/>
      <c r="BB269" s="112"/>
      <c r="BC269" s="112"/>
      <c r="BD269" s="112"/>
      <c r="BE269" s="112"/>
      <c r="BF269" s="112"/>
      <c r="BG269" s="112"/>
      <c r="BH269" s="112"/>
      <c r="BI269" s="112"/>
      <c r="BJ269" s="112"/>
      <c r="BK269" s="112"/>
      <c r="BL269" s="112"/>
      <c r="BM269" s="112"/>
      <c r="BN269" s="112"/>
      <c r="BO269" s="112"/>
      <c r="BP269" s="112"/>
      <c r="BQ269" s="112"/>
      <c r="BR269" s="112"/>
      <c r="BS269" s="112"/>
      <c r="BT269" s="112"/>
      <c r="BU269" s="112"/>
    </row>
    <row r="270" spans="1:73" s="99" customFormat="1" x14ac:dyDescent="0.2">
      <c r="A270" s="91"/>
      <c r="B270" s="130"/>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c r="AO270" s="112"/>
      <c r="AP270" s="112"/>
      <c r="AQ270" s="112"/>
      <c r="AR270" s="112"/>
      <c r="AS270" s="112"/>
      <c r="AT270" s="112"/>
      <c r="AU270" s="112"/>
      <c r="AV270" s="112"/>
      <c r="AW270" s="112"/>
      <c r="AX270" s="112"/>
      <c r="AY270" s="112"/>
      <c r="AZ270" s="112"/>
      <c r="BA270" s="112"/>
      <c r="BB270" s="112"/>
      <c r="BC270" s="112"/>
      <c r="BD270" s="112"/>
      <c r="BE270" s="112"/>
      <c r="BF270" s="112"/>
      <c r="BG270" s="112"/>
      <c r="BH270" s="112"/>
      <c r="BI270" s="112"/>
      <c r="BJ270" s="112"/>
      <c r="BK270" s="112"/>
      <c r="BL270" s="112"/>
      <c r="BM270" s="112"/>
      <c r="BN270" s="112"/>
      <c r="BO270" s="112"/>
      <c r="BP270" s="112"/>
      <c r="BQ270" s="112"/>
      <c r="BR270" s="112"/>
      <c r="BS270" s="112"/>
      <c r="BT270" s="112"/>
      <c r="BU270" s="112"/>
    </row>
    <row r="271" spans="1:73" s="99" customFormat="1" x14ac:dyDescent="0.2">
      <c r="A271" s="91"/>
      <c r="B271" s="130"/>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c r="AO271" s="112"/>
      <c r="AP271" s="112"/>
      <c r="AQ271" s="112"/>
      <c r="AR271" s="112"/>
      <c r="AS271" s="112"/>
      <c r="AT271" s="112"/>
      <c r="AU271" s="112"/>
      <c r="AV271" s="112"/>
      <c r="AW271" s="112"/>
      <c r="AX271" s="112"/>
      <c r="AY271" s="112"/>
      <c r="AZ271" s="112"/>
      <c r="BA271" s="112"/>
      <c r="BB271" s="112"/>
      <c r="BC271" s="112"/>
      <c r="BD271" s="112"/>
      <c r="BE271" s="112"/>
      <c r="BF271" s="112"/>
      <c r="BG271" s="112"/>
      <c r="BH271" s="112"/>
      <c r="BI271" s="112"/>
      <c r="BJ271" s="112"/>
      <c r="BK271" s="112"/>
      <c r="BL271" s="112"/>
      <c r="BM271" s="112"/>
      <c r="BN271" s="112"/>
      <c r="BO271" s="112"/>
      <c r="BP271" s="112"/>
      <c r="BQ271" s="112"/>
      <c r="BR271" s="112"/>
      <c r="BS271" s="112"/>
      <c r="BT271" s="112"/>
      <c r="BU271" s="112"/>
    </row>
    <row r="272" spans="1:73" s="99" customFormat="1" x14ac:dyDescent="0.2">
      <c r="A272" s="91"/>
      <c r="B272" s="130"/>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c r="AO272" s="112"/>
      <c r="AP272" s="112"/>
      <c r="AQ272" s="112"/>
      <c r="AR272" s="112"/>
      <c r="AS272" s="112"/>
      <c r="AT272" s="112"/>
      <c r="AU272" s="112"/>
      <c r="AV272" s="112"/>
      <c r="AW272" s="112"/>
      <c r="AX272" s="112"/>
      <c r="AY272" s="112"/>
      <c r="AZ272" s="112"/>
      <c r="BA272" s="112"/>
      <c r="BB272" s="112"/>
      <c r="BC272" s="112"/>
      <c r="BD272" s="112"/>
      <c r="BE272" s="112"/>
      <c r="BF272" s="112"/>
      <c r="BG272" s="112"/>
      <c r="BH272" s="112"/>
      <c r="BI272" s="112"/>
      <c r="BJ272" s="112"/>
      <c r="BK272" s="112"/>
      <c r="BL272" s="112"/>
      <c r="BM272" s="112"/>
      <c r="BN272" s="112"/>
      <c r="BO272" s="112"/>
      <c r="BP272" s="112"/>
      <c r="BQ272" s="112"/>
      <c r="BR272" s="112"/>
      <c r="BS272" s="112"/>
      <c r="BT272" s="112"/>
      <c r="BU272" s="112"/>
    </row>
    <row r="273" spans="1:73" s="99" customFormat="1" x14ac:dyDescent="0.2">
      <c r="A273" s="91"/>
      <c r="B273" s="130"/>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c r="AO273" s="112"/>
      <c r="AP273" s="112"/>
      <c r="AQ273" s="112"/>
      <c r="AR273" s="112"/>
      <c r="AS273" s="112"/>
      <c r="AT273" s="112"/>
      <c r="AU273" s="112"/>
      <c r="AV273" s="112"/>
      <c r="AW273" s="112"/>
      <c r="AX273" s="112"/>
      <c r="AY273" s="112"/>
      <c r="AZ273" s="112"/>
      <c r="BA273" s="112"/>
      <c r="BB273" s="112"/>
      <c r="BC273" s="112"/>
      <c r="BD273" s="112"/>
      <c r="BE273" s="112"/>
      <c r="BF273" s="112"/>
      <c r="BG273" s="112"/>
      <c r="BH273" s="112"/>
      <c r="BI273" s="112"/>
      <c r="BJ273" s="112"/>
      <c r="BK273" s="112"/>
      <c r="BL273" s="112"/>
      <c r="BM273" s="112"/>
      <c r="BN273" s="112"/>
      <c r="BO273" s="112"/>
      <c r="BP273" s="112"/>
      <c r="BQ273" s="112"/>
      <c r="BR273" s="112"/>
      <c r="BS273" s="112"/>
      <c r="BT273" s="112"/>
      <c r="BU273" s="112"/>
    </row>
    <row r="274" spans="1:73" s="99" customFormat="1" x14ac:dyDescent="0.2">
      <c r="A274" s="91"/>
      <c r="B274" s="130"/>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c r="AO274" s="112"/>
      <c r="AP274" s="112"/>
      <c r="AQ274" s="112"/>
      <c r="AR274" s="112"/>
      <c r="AS274" s="112"/>
      <c r="AT274" s="112"/>
      <c r="AU274" s="112"/>
      <c r="AV274" s="112"/>
      <c r="AW274" s="112"/>
      <c r="AX274" s="112"/>
      <c r="AY274" s="112"/>
      <c r="AZ274" s="112"/>
      <c r="BA274" s="112"/>
      <c r="BB274" s="112"/>
      <c r="BC274" s="112"/>
      <c r="BD274" s="112"/>
      <c r="BE274" s="112"/>
      <c r="BF274" s="112"/>
      <c r="BG274" s="112"/>
      <c r="BH274" s="112"/>
      <c r="BI274" s="112"/>
      <c r="BJ274" s="112"/>
      <c r="BK274" s="112"/>
      <c r="BL274" s="112"/>
      <c r="BM274" s="112"/>
      <c r="BN274" s="112"/>
      <c r="BO274" s="112"/>
      <c r="BP274" s="112"/>
      <c r="BQ274" s="112"/>
      <c r="BR274" s="112"/>
      <c r="BS274" s="112"/>
      <c r="BT274" s="112"/>
      <c r="BU274" s="112"/>
    </row>
    <row r="275" spans="1:73" s="99" customFormat="1" x14ac:dyDescent="0.2">
      <c r="A275" s="91"/>
      <c r="B275" s="130"/>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c r="AO275" s="112"/>
      <c r="AP275" s="112"/>
      <c r="AQ275" s="112"/>
      <c r="AR275" s="112"/>
      <c r="AS275" s="112"/>
      <c r="AT275" s="112"/>
      <c r="AU275" s="112"/>
      <c r="AV275" s="112"/>
      <c r="AW275" s="112"/>
      <c r="AX275" s="112"/>
      <c r="AY275" s="112"/>
      <c r="AZ275" s="112"/>
      <c r="BA275" s="112"/>
      <c r="BB275" s="112"/>
      <c r="BC275" s="112"/>
      <c r="BD275" s="112"/>
      <c r="BE275" s="112"/>
      <c r="BF275" s="112"/>
      <c r="BG275" s="112"/>
      <c r="BH275" s="112"/>
      <c r="BI275" s="112"/>
      <c r="BJ275" s="112"/>
      <c r="BK275" s="112"/>
      <c r="BL275" s="112"/>
      <c r="BM275" s="112"/>
      <c r="BN275" s="112"/>
      <c r="BO275" s="112"/>
      <c r="BP275" s="112"/>
      <c r="BQ275" s="112"/>
      <c r="BR275" s="112"/>
      <c r="BS275" s="112"/>
      <c r="BT275" s="112"/>
      <c r="BU275" s="112"/>
    </row>
    <row r="276" spans="1:73" s="99" customFormat="1" x14ac:dyDescent="0.2">
      <c r="A276" s="91"/>
      <c r="B276" s="130"/>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c r="AO276" s="112"/>
      <c r="AP276" s="112"/>
      <c r="AQ276" s="112"/>
      <c r="AR276" s="112"/>
      <c r="AS276" s="112"/>
      <c r="AT276" s="112"/>
      <c r="AU276" s="112"/>
      <c r="AV276" s="112"/>
      <c r="AW276" s="112"/>
      <c r="AX276" s="112"/>
      <c r="AY276" s="112"/>
      <c r="AZ276" s="112"/>
      <c r="BA276" s="112"/>
      <c r="BB276" s="112"/>
      <c r="BC276" s="112"/>
      <c r="BD276" s="112"/>
      <c r="BE276" s="112"/>
      <c r="BF276" s="112"/>
      <c r="BG276" s="112"/>
      <c r="BH276" s="112"/>
      <c r="BI276" s="112"/>
      <c r="BJ276" s="112"/>
      <c r="BK276" s="112"/>
      <c r="BL276" s="112"/>
      <c r="BM276" s="112"/>
      <c r="BN276" s="112"/>
      <c r="BO276" s="112"/>
      <c r="BP276" s="112"/>
      <c r="BQ276" s="112"/>
      <c r="BR276" s="112"/>
      <c r="BS276" s="112"/>
      <c r="BT276" s="112"/>
      <c r="BU276" s="112"/>
    </row>
    <row r="277" spans="1:73" s="99" customFormat="1" x14ac:dyDescent="0.2">
      <c r="A277" s="91"/>
      <c r="B277" s="130"/>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c r="AO277" s="112"/>
      <c r="AP277" s="112"/>
      <c r="AQ277" s="112"/>
      <c r="AR277" s="112"/>
      <c r="AS277" s="112"/>
      <c r="AT277" s="112"/>
      <c r="AU277" s="112"/>
      <c r="AV277" s="112"/>
      <c r="AW277" s="112"/>
      <c r="AX277" s="112"/>
      <c r="AY277" s="112"/>
      <c r="AZ277" s="112"/>
      <c r="BA277" s="112"/>
      <c r="BB277" s="112"/>
      <c r="BC277" s="112"/>
      <c r="BD277" s="112"/>
      <c r="BE277" s="112"/>
      <c r="BF277" s="112"/>
      <c r="BG277" s="112"/>
      <c r="BH277" s="112"/>
      <c r="BI277" s="112"/>
      <c r="BJ277" s="112"/>
      <c r="BK277" s="112"/>
      <c r="BL277" s="112"/>
      <c r="BM277" s="112"/>
      <c r="BN277" s="112"/>
      <c r="BO277" s="112"/>
      <c r="BP277" s="112"/>
      <c r="BQ277" s="112"/>
      <c r="BR277" s="112"/>
      <c r="BS277" s="112"/>
      <c r="BT277" s="112"/>
      <c r="BU277" s="112"/>
    </row>
    <row r="278" spans="1:73" s="99" customFormat="1" x14ac:dyDescent="0.2">
      <c r="A278" s="91"/>
      <c r="B278" s="130"/>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c r="AO278" s="112"/>
      <c r="AP278" s="112"/>
      <c r="AQ278" s="112"/>
      <c r="AR278" s="112"/>
      <c r="AS278" s="112"/>
      <c r="AT278" s="112"/>
      <c r="AU278" s="112"/>
      <c r="AV278" s="112"/>
      <c r="AW278" s="112"/>
      <c r="AX278" s="112"/>
      <c r="AY278" s="112"/>
      <c r="AZ278" s="112"/>
      <c r="BA278" s="112"/>
      <c r="BB278" s="112"/>
      <c r="BC278" s="112"/>
      <c r="BD278" s="112"/>
      <c r="BE278" s="112"/>
      <c r="BF278" s="112"/>
      <c r="BG278" s="112"/>
      <c r="BH278" s="112"/>
      <c r="BI278" s="112"/>
      <c r="BJ278" s="112"/>
      <c r="BK278" s="112"/>
      <c r="BL278" s="112"/>
      <c r="BM278" s="112"/>
      <c r="BN278" s="112"/>
      <c r="BO278" s="112"/>
      <c r="BP278" s="112"/>
      <c r="BQ278" s="112"/>
      <c r="BR278" s="112"/>
      <c r="BS278" s="112"/>
      <c r="BT278" s="112"/>
      <c r="BU278" s="112"/>
    </row>
    <row r="279" spans="1:73" s="99" customFormat="1" x14ac:dyDescent="0.2">
      <c r="A279" s="91"/>
      <c r="B279" s="130"/>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c r="AO279" s="112"/>
      <c r="AP279" s="112"/>
      <c r="AQ279" s="112"/>
      <c r="AR279" s="112"/>
      <c r="AS279" s="112"/>
      <c r="AT279" s="112"/>
      <c r="AU279" s="112"/>
      <c r="AV279" s="112"/>
      <c r="AW279" s="112"/>
      <c r="AX279" s="112"/>
      <c r="AY279" s="112"/>
      <c r="AZ279" s="112"/>
      <c r="BA279" s="112"/>
      <c r="BB279" s="112"/>
      <c r="BC279" s="112"/>
      <c r="BD279" s="112"/>
      <c r="BE279" s="112"/>
      <c r="BF279" s="112"/>
      <c r="BG279" s="112"/>
      <c r="BH279" s="112"/>
      <c r="BI279" s="112"/>
      <c r="BJ279" s="112"/>
      <c r="BK279" s="112"/>
      <c r="BL279" s="112"/>
      <c r="BM279" s="112"/>
      <c r="BN279" s="112"/>
      <c r="BO279" s="112"/>
      <c r="BP279" s="112"/>
      <c r="BQ279" s="112"/>
      <c r="BR279" s="112"/>
      <c r="BS279" s="112"/>
      <c r="BT279" s="112"/>
      <c r="BU279" s="112"/>
    </row>
    <row r="280" spans="1:73" s="99" customFormat="1" x14ac:dyDescent="0.2">
      <c r="A280" s="91"/>
      <c r="B280" s="130"/>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c r="AO280" s="112"/>
      <c r="AP280" s="112"/>
      <c r="AQ280" s="112"/>
      <c r="AR280" s="112"/>
      <c r="AS280" s="112"/>
      <c r="AT280" s="112"/>
      <c r="AU280" s="112"/>
      <c r="AV280" s="112"/>
      <c r="AW280" s="112"/>
      <c r="AX280" s="112"/>
      <c r="AY280" s="112"/>
      <c r="AZ280" s="112"/>
      <c r="BA280" s="112"/>
      <c r="BB280" s="112"/>
      <c r="BC280" s="112"/>
      <c r="BD280" s="112"/>
      <c r="BE280" s="112"/>
      <c r="BF280" s="112"/>
      <c r="BG280" s="112"/>
      <c r="BH280" s="112"/>
      <c r="BI280" s="112"/>
      <c r="BJ280" s="112"/>
      <c r="BK280" s="112"/>
      <c r="BL280" s="112"/>
      <c r="BM280" s="112"/>
      <c r="BN280" s="112"/>
      <c r="BO280" s="112"/>
      <c r="BP280" s="112"/>
      <c r="BQ280" s="112"/>
      <c r="BR280" s="112"/>
      <c r="BS280" s="112"/>
      <c r="BT280" s="112"/>
      <c r="BU280" s="112"/>
    </row>
    <row r="281" spans="1:73" s="99" customFormat="1" x14ac:dyDescent="0.2">
      <c r="A281" s="91"/>
      <c r="B281" s="130"/>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c r="AO281" s="112"/>
      <c r="AP281" s="112"/>
      <c r="AQ281" s="112"/>
      <c r="AR281" s="112"/>
      <c r="AS281" s="112"/>
      <c r="AT281" s="112"/>
      <c r="AU281" s="112"/>
      <c r="AV281" s="112"/>
      <c r="AW281" s="112"/>
      <c r="AX281" s="112"/>
      <c r="AY281" s="112"/>
      <c r="AZ281" s="112"/>
      <c r="BA281" s="112"/>
      <c r="BB281" s="112"/>
      <c r="BC281" s="112"/>
      <c r="BD281" s="112"/>
      <c r="BE281" s="112"/>
      <c r="BF281" s="112"/>
      <c r="BG281" s="112"/>
      <c r="BH281" s="112"/>
      <c r="BI281" s="112"/>
      <c r="BJ281" s="112"/>
      <c r="BK281" s="112"/>
      <c r="BL281" s="112"/>
      <c r="BM281" s="112"/>
      <c r="BN281" s="112"/>
      <c r="BO281" s="112"/>
      <c r="BP281" s="112"/>
      <c r="BQ281" s="112"/>
      <c r="BR281" s="112"/>
      <c r="BS281" s="112"/>
      <c r="BT281" s="112"/>
      <c r="BU281" s="112"/>
    </row>
    <row r="282" spans="1:73" s="99" customFormat="1" x14ac:dyDescent="0.2">
      <c r="A282" s="91"/>
      <c r="B282" s="130"/>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c r="AO282" s="112"/>
      <c r="AP282" s="112"/>
      <c r="AQ282" s="112"/>
      <c r="AR282" s="112"/>
      <c r="AS282" s="112"/>
      <c r="AT282" s="112"/>
      <c r="AU282" s="112"/>
      <c r="AV282" s="112"/>
      <c r="AW282" s="112"/>
      <c r="AX282" s="112"/>
      <c r="AY282" s="112"/>
      <c r="AZ282" s="112"/>
      <c r="BA282" s="112"/>
      <c r="BB282" s="112"/>
      <c r="BC282" s="112"/>
      <c r="BD282" s="112"/>
      <c r="BE282" s="112"/>
      <c r="BF282" s="112"/>
      <c r="BG282" s="112"/>
      <c r="BH282" s="112"/>
      <c r="BI282" s="112"/>
      <c r="BJ282" s="112"/>
      <c r="BK282" s="112"/>
      <c r="BL282" s="112"/>
      <c r="BM282" s="112"/>
      <c r="BN282" s="112"/>
      <c r="BO282" s="112"/>
      <c r="BP282" s="112"/>
      <c r="BQ282" s="112"/>
      <c r="BR282" s="112"/>
      <c r="BS282" s="112"/>
      <c r="BT282" s="112"/>
      <c r="BU282" s="112"/>
    </row>
    <row r="283" spans="1:73" s="99" customFormat="1" x14ac:dyDescent="0.2">
      <c r="A283" s="91"/>
      <c r="B283" s="130"/>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c r="BG283" s="112"/>
      <c r="BH283" s="112"/>
      <c r="BI283" s="112"/>
      <c r="BJ283" s="112"/>
      <c r="BK283" s="112"/>
      <c r="BL283" s="112"/>
      <c r="BM283" s="112"/>
      <c r="BN283" s="112"/>
      <c r="BO283" s="112"/>
      <c r="BP283" s="112"/>
      <c r="BQ283" s="112"/>
      <c r="BR283" s="112"/>
      <c r="BS283" s="112"/>
      <c r="BT283" s="112"/>
      <c r="BU283" s="112"/>
    </row>
    <row r="284" spans="1:73" s="99" customFormat="1" x14ac:dyDescent="0.2">
      <c r="A284" s="91"/>
      <c r="B284" s="130"/>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c r="AO284" s="112"/>
      <c r="AP284" s="112"/>
      <c r="AQ284" s="112"/>
      <c r="AR284" s="112"/>
      <c r="AS284" s="112"/>
      <c r="AT284" s="112"/>
      <c r="AU284" s="112"/>
      <c r="AV284" s="112"/>
      <c r="AW284" s="112"/>
      <c r="AX284" s="112"/>
      <c r="AY284" s="112"/>
      <c r="AZ284" s="112"/>
      <c r="BA284" s="112"/>
      <c r="BB284" s="112"/>
      <c r="BC284" s="112"/>
      <c r="BD284" s="112"/>
      <c r="BE284" s="112"/>
      <c r="BF284" s="112"/>
      <c r="BG284" s="112"/>
      <c r="BH284" s="112"/>
      <c r="BI284" s="112"/>
      <c r="BJ284" s="112"/>
      <c r="BK284" s="112"/>
      <c r="BL284" s="112"/>
      <c r="BM284" s="112"/>
      <c r="BN284" s="112"/>
      <c r="BO284" s="112"/>
      <c r="BP284" s="112"/>
      <c r="BQ284" s="112"/>
      <c r="BR284" s="112"/>
      <c r="BS284" s="112"/>
      <c r="BT284" s="112"/>
      <c r="BU284" s="112"/>
    </row>
    <row r="285" spans="1:73" s="99" customFormat="1" x14ac:dyDescent="0.2">
      <c r="A285" s="91"/>
      <c r="B285" s="130"/>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c r="AO285" s="112"/>
      <c r="AP285" s="112"/>
      <c r="AQ285" s="112"/>
      <c r="AR285" s="112"/>
      <c r="AS285" s="112"/>
      <c r="AT285" s="112"/>
      <c r="AU285" s="112"/>
      <c r="AV285" s="112"/>
      <c r="AW285" s="112"/>
      <c r="AX285" s="112"/>
      <c r="AY285" s="112"/>
      <c r="AZ285" s="112"/>
      <c r="BA285" s="112"/>
      <c r="BB285" s="112"/>
      <c r="BC285" s="112"/>
      <c r="BD285" s="112"/>
      <c r="BE285" s="112"/>
      <c r="BF285" s="112"/>
      <c r="BG285" s="112"/>
      <c r="BH285" s="112"/>
      <c r="BI285" s="112"/>
      <c r="BJ285" s="112"/>
      <c r="BK285" s="112"/>
      <c r="BL285" s="112"/>
      <c r="BM285" s="112"/>
      <c r="BN285" s="112"/>
      <c r="BO285" s="112"/>
      <c r="BP285" s="112"/>
      <c r="BQ285" s="112"/>
      <c r="BR285" s="112"/>
      <c r="BS285" s="112"/>
      <c r="BT285" s="112"/>
      <c r="BU285" s="112"/>
    </row>
    <row r="286" spans="1:73" s="99" customFormat="1" x14ac:dyDescent="0.2">
      <c r="A286" s="91"/>
      <c r="B286" s="130"/>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c r="AO286" s="112"/>
      <c r="AP286" s="112"/>
      <c r="AQ286" s="112"/>
      <c r="AR286" s="112"/>
      <c r="AS286" s="112"/>
      <c r="AT286" s="112"/>
      <c r="AU286" s="112"/>
      <c r="AV286" s="112"/>
      <c r="AW286" s="112"/>
      <c r="AX286" s="112"/>
      <c r="AY286" s="112"/>
      <c r="AZ286" s="112"/>
      <c r="BA286" s="112"/>
      <c r="BB286" s="112"/>
      <c r="BC286" s="112"/>
      <c r="BD286" s="112"/>
      <c r="BE286" s="112"/>
      <c r="BF286" s="112"/>
      <c r="BG286" s="112"/>
      <c r="BH286" s="112"/>
      <c r="BI286" s="112"/>
      <c r="BJ286" s="112"/>
      <c r="BK286" s="112"/>
      <c r="BL286" s="112"/>
      <c r="BM286" s="112"/>
      <c r="BN286" s="112"/>
      <c r="BO286" s="112"/>
      <c r="BP286" s="112"/>
      <c r="BQ286" s="112"/>
      <c r="BR286" s="112"/>
      <c r="BS286" s="112"/>
      <c r="BT286" s="112"/>
      <c r="BU286" s="112"/>
    </row>
    <row r="287" spans="1:73" s="99" customFormat="1" x14ac:dyDescent="0.2">
      <c r="A287" s="91"/>
      <c r="B287" s="130"/>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c r="AO287" s="112"/>
      <c r="AP287" s="112"/>
      <c r="AQ287" s="112"/>
      <c r="AR287" s="112"/>
      <c r="AS287" s="112"/>
      <c r="AT287" s="112"/>
      <c r="AU287" s="112"/>
      <c r="AV287" s="112"/>
      <c r="AW287" s="112"/>
      <c r="AX287" s="112"/>
      <c r="AY287" s="112"/>
      <c r="AZ287" s="112"/>
      <c r="BA287" s="112"/>
      <c r="BB287" s="112"/>
      <c r="BC287" s="112"/>
      <c r="BD287" s="112"/>
      <c r="BE287" s="112"/>
      <c r="BF287" s="112"/>
      <c r="BG287" s="112"/>
      <c r="BH287" s="112"/>
      <c r="BI287" s="112"/>
      <c r="BJ287" s="112"/>
      <c r="BK287" s="112"/>
      <c r="BL287" s="112"/>
      <c r="BM287" s="112"/>
      <c r="BN287" s="112"/>
      <c r="BO287" s="112"/>
      <c r="BP287" s="112"/>
      <c r="BQ287" s="112"/>
      <c r="BR287" s="112"/>
      <c r="BS287" s="112"/>
      <c r="BT287" s="112"/>
      <c r="BU287" s="112"/>
    </row>
    <row r="288" spans="1:73" s="99" customFormat="1" x14ac:dyDescent="0.2">
      <c r="A288" s="91"/>
      <c r="B288" s="130"/>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c r="AO288" s="112"/>
      <c r="AP288" s="112"/>
      <c r="AQ288" s="112"/>
      <c r="AR288" s="112"/>
      <c r="AS288" s="112"/>
      <c r="AT288" s="112"/>
      <c r="AU288" s="112"/>
      <c r="AV288" s="112"/>
      <c r="AW288" s="112"/>
      <c r="AX288" s="112"/>
      <c r="AY288" s="112"/>
      <c r="AZ288" s="112"/>
      <c r="BA288" s="112"/>
      <c r="BB288" s="112"/>
      <c r="BC288" s="112"/>
      <c r="BD288" s="112"/>
      <c r="BE288" s="112"/>
      <c r="BF288" s="112"/>
      <c r="BG288" s="112"/>
      <c r="BH288" s="112"/>
      <c r="BI288" s="112"/>
      <c r="BJ288" s="112"/>
      <c r="BK288" s="112"/>
      <c r="BL288" s="112"/>
      <c r="BM288" s="112"/>
      <c r="BN288" s="112"/>
      <c r="BO288" s="112"/>
      <c r="BP288" s="112"/>
      <c r="BQ288" s="112"/>
      <c r="BR288" s="112"/>
      <c r="BS288" s="112"/>
      <c r="BT288" s="112"/>
      <c r="BU288" s="112"/>
    </row>
    <row r="289" spans="1:73" s="99" customFormat="1" x14ac:dyDescent="0.2">
      <c r="A289" s="91"/>
      <c r="B289" s="130"/>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2"/>
      <c r="AY289" s="112"/>
      <c r="AZ289" s="112"/>
      <c r="BA289" s="112"/>
      <c r="BB289" s="112"/>
      <c r="BC289" s="112"/>
      <c r="BD289" s="112"/>
      <c r="BE289" s="112"/>
      <c r="BF289" s="112"/>
      <c r="BG289" s="112"/>
      <c r="BH289" s="112"/>
      <c r="BI289" s="112"/>
      <c r="BJ289" s="112"/>
      <c r="BK289" s="112"/>
      <c r="BL289" s="112"/>
      <c r="BM289" s="112"/>
      <c r="BN289" s="112"/>
      <c r="BO289" s="112"/>
      <c r="BP289" s="112"/>
      <c r="BQ289" s="112"/>
      <c r="BR289" s="112"/>
      <c r="BS289" s="112"/>
      <c r="BT289" s="112"/>
      <c r="BU289" s="112"/>
    </row>
    <row r="290" spans="1:73" s="99" customFormat="1" x14ac:dyDescent="0.2">
      <c r="A290" s="91"/>
      <c r="B290" s="130"/>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c r="AO290" s="112"/>
      <c r="AP290" s="112"/>
      <c r="AQ290" s="112"/>
      <c r="AR290" s="112"/>
      <c r="AS290" s="112"/>
      <c r="AT290" s="112"/>
      <c r="AU290" s="112"/>
      <c r="AV290" s="112"/>
      <c r="AW290" s="112"/>
      <c r="AX290" s="112"/>
      <c r="AY290" s="112"/>
      <c r="AZ290" s="112"/>
      <c r="BA290" s="112"/>
      <c r="BB290" s="112"/>
      <c r="BC290" s="112"/>
      <c r="BD290" s="112"/>
      <c r="BE290" s="112"/>
      <c r="BF290" s="112"/>
      <c r="BG290" s="112"/>
      <c r="BH290" s="112"/>
      <c r="BI290" s="112"/>
      <c r="BJ290" s="112"/>
      <c r="BK290" s="112"/>
      <c r="BL290" s="112"/>
      <c r="BM290" s="112"/>
      <c r="BN290" s="112"/>
      <c r="BO290" s="112"/>
      <c r="BP290" s="112"/>
      <c r="BQ290" s="112"/>
      <c r="BR290" s="112"/>
      <c r="BS290" s="112"/>
      <c r="BT290" s="112"/>
      <c r="BU290" s="112"/>
    </row>
    <row r="291" spans="1:73" s="99" customFormat="1" x14ac:dyDescent="0.2">
      <c r="A291" s="91"/>
      <c r="B291" s="130"/>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c r="AO291" s="112"/>
      <c r="AP291" s="112"/>
      <c r="AQ291" s="112"/>
      <c r="AR291" s="112"/>
      <c r="AS291" s="112"/>
      <c r="AT291" s="112"/>
      <c r="AU291" s="112"/>
      <c r="AV291" s="112"/>
      <c r="AW291" s="112"/>
      <c r="AX291" s="112"/>
      <c r="AY291" s="112"/>
      <c r="AZ291" s="112"/>
      <c r="BA291" s="112"/>
      <c r="BB291" s="112"/>
      <c r="BC291" s="112"/>
      <c r="BD291" s="112"/>
      <c r="BE291" s="112"/>
      <c r="BF291" s="112"/>
      <c r="BG291" s="112"/>
      <c r="BH291" s="112"/>
      <c r="BI291" s="112"/>
      <c r="BJ291" s="112"/>
      <c r="BK291" s="112"/>
      <c r="BL291" s="112"/>
      <c r="BM291" s="112"/>
      <c r="BN291" s="112"/>
      <c r="BO291" s="112"/>
      <c r="BP291" s="112"/>
      <c r="BQ291" s="112"/>
      <c r="BR291" s="112"/>
      <c r="BS291" s="112"/>
      <c r="BT291" s="112"/>
      <c r="BU291" s="112"/>
    </row>
    <row r="292" spans="1:73" s="99" customFormat="1" x14ac:dyDescent="0.2">
      <c r="A292" s="91"/>
      <c r="B292" s="130"/>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c r="AO292" s="112"/>
      <c r="AP292" s="112"/>
      <c r="AQ292" s="112"/>
      <c r="AR292" s="112"/>
      <c r="AS292" s="112"/>
      <c r="AT292" s="112"/>
      <c r="AU292" s="112"/>
      <c r="AV292" s="112"/>
      <c r="AW292" s="112"/>
      <c r="AX292" s="112"/>
      <c r="AY292" s="112"/>
      <c r="AZ292" s="112"/>
      <c r="BA292" s="112"/>
      <c r="BB292" s="112"/>
      <c r="BC292" s="112"/>
      <c r="BD292" s="112"/>
      <c r="BE292" s="112"/>
      <c r="BF292" s="112"/>
      <c r="BG292" s="112"/>
      <c r="BH292" s="112"/>
      <c r="BI292" s="112"/>
      <c r="BJ292" s="112"/>
      <c r="BK292" s="112"/>
      <c r="BL292" s="112"/>
      <c r="BM292" s="112"/>
      <c r="BN292" s="112"/>
      <c r="BO292" s="112"/>
      <c r="BP292" s="112"/>
      <c r="BQ292" s="112"/>
      <c r="BR292" s="112"/>
      <c r="BS292" s="112"/>
      <c r="BT292" s="112"/>
      <c r="BU292" s="112"/>
    </row>
    <row r="293" spans="1:73" s="99" customFormat="1" x14ac:dyDescent="0.2">
      <c r="A293" s="91"/>
      <c r="B293" s="130"/>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c r="AO293" s="112"/>
      <c r="AP293" s="112"/>
      <c r="AQ293" s="112"/>
      <c r="AR293" s="112"/>
      <c r="AS293" s="112"/>
      <c r="AT293" s="112"/>
      <c r="AU293" s="112"/>
      <c r="AV293" s="112"/>
      <c r="AW293" s="112"/>
      <c r="AX293" s="112"/>
      <c r="AY293" s="112"/>
      <c r="AZ293" s="112"/>
      <c r="BA293" s="112"/>
      <c r="BB293" s="112"/>
      <c r="BC293" s="112"/>
      <c r="BD293" s="112"/>
      <c r="BE293" s="112"/>
      <c r="BF293" s="112"/>
      <c r="BG293" s="112"/>
      <c r="BH293" s="112"/>
      <c r="BI293" s="112"/>
      <c r="BJ293" s="112"/>
      <c r="BK293" s="112"/>
      <c r="BL293" s="112"/>
      <c r="BM293" s="112"/>
      <c r="BN293" s="112"/>
      <c r="BO293" s="112"/>
      <c r="BP293" s="112"/>
      <c r="BQ293" s="112"/>
      <c r="BR293" s="112"/>
      <c r="BS293" s="112"/>
      <c r="BT293" s="112"/>
      <c r="BU293" s="112"/>
    </row>
    <row r="294" spans="1:73" s="99" customFormat="1" x14ac:dyDescent="0.2">
      <c r="A294" s="91"/>
      <c r="B294" s="130"/>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c r="AO294" s="112"/>
      <c r="AP294" s="112"/>
      <c r="AQ294" s="112"/>
      <c r="AR294" s="112"/>
      <c r="AS294" s="112"/>
      <c r="AT294" s="112"/>
      <c r="AU294" s="112"/>
      <c r="AV294" s="112"/>
      <c r="AW294" s="112"/>
      <c r="AX294" s="112"/>
      <c r="AY294" s="112"/>
      <c r="AZ294" s="112"/>
      <c r="BA294" s="112"/>
      <c r="BB294" s="112"/>
      <c r="BC294" s="112"/>
      <c r="BD294" s="112"/>
      <c r="BE294" s="112"/>
      <c r="BF294" s="112"/>
      <c r="BG294" s="112"/>
      <c r="BH294" s="112"/>
      <c r="BI294" s="112"/>
      <c r="BJ294" s="112"/>
      <c r="BK294" s="112"/>
      <c r="BL294" s="112"/>
      <c r="BM294" s="112"/>
      <c r="BN294" s="112"/>
      <c r="BO294" s="112"/>
      <c r="BP294" s="112"/>
      <c r="BQ294" s="112"/>
      <c r="BR294" s="112"/>
      <c r="BS294" s="112"/>
      <c r="BT294" s="112"/>
      <c r="BU294" s="112"/>
    </row>
    <row r="295" spans="1:73" s="99" customFormat="1" x14ac:dyDescent="0.2">
      <c r="A295" s="91"/>
      <c r="B295" s="130"/>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c r="AO295" s="112"/>
      <c r="AP295" s="112"/>
      <c r="AQ295" s="112"/>
      <c r="AR295" s="112"/>
      <c r="AS295" s="112"/>
      <c r="AT295" s="112"/>
      <c r="AU295" s="112"/>
      <c r="AV295" s="112"/>
      <c r="AW295" s="112"/>
      <c r="AX295" s="112"/>
      <c r="AY295" s="112"/>
      <c r="AZ295" s="112"/>
      <c r="BA295" s="112"/>
      <c r="BB295" s="112"/>
      <c r="BC295" s="112"/>
      <c r="BD295" s="112"/>
      <c r="BE295" s="112"/>
      <c r="BF295" s="112"/>
      <c r="BG295" s="112"/>
      <c r="BH295" s="112"/>
      <c r="BI295" s="112"/>
      <c r="BJ295" s="112"/>
      <c r="BK295" s="112"/>
      <c r="BL295" s="112"/>
      <c r="BM295" s="112"/>
      <c r="BN295" s="112"/>
      <c r="BO295" s="112"/>
      <c r="BP295" s="112"/>
      <c r="BQ295" s="112"/>
      <c r="BR295" s="112"/>
      <c r="BS295" s="112"/>
      <c r="BT295" s="112"/>
      <c r="BU295" s="112"/>
    </row>
    <row r="296" spans="1:73" s="99" customFormat="1" x14ac:dyDescent="0.2">
      <c r="A296" s="91"/>
      <c r="B296" s="130"/>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c r="AO296" s="112"/>
      <c r="AP296" s="112"/>
      <c r="AQ296" s="112"/>
      <c r="AR296" s="112"/>
      <c r="AS296" s="112"/>
      <c r="AT296" s="112"/>
      <c r="AU296" s="112"/>
      <c r="AV296" s="112"/>
      <c r="AW296" s="112"/>
      <c r="AX296" s="112"/>
      <c r="AY296" s="112"/>
      <c r="AZ296" s="112"/>
      <c r="BA296" s="112"/>
      <c r="BB296" s="112"/>
      <c r="BC296" s="112"/>
      <c r="BD296" s="112"/>
      <c r="BE296" s="112"/>
      <c r="BF296" s="112"/>
      <c r="BG296" s="112"/>
      <c r="BH296" s="112"/>
      <c r="BI296" s="112"/>
      <c r="BJ296" s="112"/>
      <c r="BK296" s="112"/>
      <c r="BL296" s="112"/>
      <c r="BM296" s="112"/>
      <c r="BN296" s="112"/>
      <c r="BO296" s="112"/>
      <c r="BP296" s="112"/>
      <c r="BQ296" s="112"/>
      <c r="BR296" s="112"/>
      <c r="BS296" s="112"/>
      <c r="BT296" s="112"/>
      <c r="BU296" s="112"/>
    </row>
    <row r="297" spans="1:73" s="99" customFormat="1" x14ac:dyDescent="0.2">
      <c r="A297" s="91"/>
      <c r="B297" s="130"/>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c r="AO297" s="112"/>
      <c r="AP297" s="112"/>
      <c r="AQ297" s="112"/>
      <c r="AR297" s="112"/>
      <c r="AS297" s="112"/>
      <c r="AT297" s="112"/>
      <c r="AU297" s="112"/>
      <c r="AV297" s="112"/>
      <c r="AW297" s="112"/>
      <c r="AX297" s="112"/>
      <c r="AY297" s="112"/>
      <c r="AZ297" s="112"/>
      <c r="BA297" s="112"/>
      <c r="BB297" s="112"/>
      <c r="BC297" s="112"/>
      <c r="BD297" s="112"/>
      <c r="BE297" s="112"/>
      <c r="BF297" s="112"/>
      <c r="BG297" s="112"/>
      <c r="BH297" s="112"/>
      <c r="BI297" s="112"/>
      <c r="BJ297" s="112"/>
      <c r="BK297" s="112"/>
      <c r="BL297" s="112"/>
      <c r="BM297" s="112"/>
      <c r="BN297" s="112"/>
      <c r="BO297" s="112"/>
      <c r="BP297" s="112"/>
      <c r="BQ297" s="112"/>
      <c r="BR297" s="112"/>
      <c r="BS297" s="112"/>
      <c r="BT297" s="112"/>
      <c r="BU297" s="112"/>
    </row>
    <row r="298" spans="1:73" s="99" customFormat="1" x14ac:dyDescent="0.2">
      <c r="A298" s="91"/>
      <c r="B298" s="130"/>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c r="AO298" s="112"/>
      <c r="AP298" s="112"/>
      <c r="AQ298" s="112"/>
      <c r="AR298" s="112"/>
      <c r="AS298" s="112"/>
      <c r="AT298" s="112"/>
      <c r="AU298" s="112"/>
      <c r="AV298" s="112"/>
      <c r="AW298" s="112"/>
      <c r="AX298" s="112"/>
      <c r="AY298" s="112"/>
      <c r="AZ298" s="112"/>
      <c r="BA298" s="112"/>
      <c r="BB298" s="112"/>
      <c r="BC298" s="112"/>
      <c r="BD298" s="112"/>
      <c r="BE298" s="112"/>
      <c r="BF298" s="112"/>
      <c r="BG298" s="112"/>
      <c r="BH298" s="112"/>
      <c r="BI298" s="112"/>
      <c r="BJ298" s="112"/>
      <c r="BK298" s="112"/>
      <c r="BL298" s="112"/>
      <c r="BM298" s="112"/>
      <c r="BN298" s="112"/>
      <c r="BO298" s="112"/>
      <c r="BP298" s="112"/>
      <c r="BQ298" s="112"/>
      <c r="BR298" s="112"/>
      <c r="BS298" s="112"/>
      <c r="BT298" s="112"/>
      <c r="BU298" s="112"/>
    </row>
    <row r="299" spans="1:73" s="99" customFormat="1" x14ac:dyDescent="0.2">
      <c r="A299" s="91"/>
      <c r="B299" s="130"/>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c r="AO299" s="112"/>
      <c r="AP299" s="112"/>
      <c r="AQ299" s="112"/>
      <c r="AR299" s="112"/>
      <c r="AS299" s="112"/>
      <c r="AT299" s="112"/>
      <c r="AU299" s="112"/>
      <c r="AV299" s="112"/>
      <c r="AW299" s="112"/>
      <c r="AX299" s="112"/>
      <c r="AY299" s="112"/>
      <c r="AZ299" s="112"/>
      <c r="BA299" s="112"/>
      <c r="BB299" s="112"/>
      <c r="BC299" s="112"/>
      <c r="BD299" s="112"/>
      <c r="BE299" s="112"/>
      <c r="BF299" s="112"/>
      <c r="BG299" s="112"/>
      <c r="BH299" s="112"/>
      <c r="BI299" s="112"/>
      <c r="BJ299" s="112"/>
      <c r="BK299" s="112"/>
      <c r="BL299" s="112"/>
      <c r="BM299" s="112"/>
      <c r="BN299" s="112"/>
      <c r="BO299" s="112"/>
      <c r="BP299" s="112"/>
      <c r="BQ299" s="112"/>
      <c r="BR299" s="112"/>
      <c r="BS299" s="112"/>
      <c r="BT299" s="112"/>
      <c r="BU299" s="112"/>
    </row>
    <row r="300" spans="1:73" s="99" customFormat="1" x14ac:dyDescent="0.2">
      <c r="A300" s="91"/>
      <c r="B300" s="130"/>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c r="AO300" s="112"/>
      <c r="AP300" s="112"/>
      <c r="AQ300" s="112"/>
      <c r="AR300" s="112"/>
      <c r="AS300" s="112"/>
      <c r="AT300" s="112"/>
      <c r="AU300" s="112"/>
      <c r="AV300" s="112"/>
      <c r="AW300" s="112"/>
      <c r="AX300" s="112"/>
      <c r="AY300" s="112"/>
      <c r="AZ300" s="112"/>
      <c r="BA300" s="112"/>
      <c r="BB300" s="112"/>
      <c r="BC300" s="112"/>
      <c r="BD300" s="112"/>
      <c r="BE300" s="112"/>
      <c r="BF300" s="112"/>
      <c r="BG300" s="112"/>
      <c r="BH300" s="112"/>
      <c r="BI300" s="112"/>
      <c r="BJ300" s="112"/>
      <c r="BK300" s="112"/>
      <c r="BL300" s="112"/>
      <c r="BM300" s="112"/>
      <c r="BN300" s="112"/>
      <c r="BO300" s="112"/>
      <c r="BP300" s="112"/>
      <c r="BQ300" s="112"/>
      <c r="BR300" s="112"/>
      <c r="BS300" s="112"/>
      <c r="BT300" s="112"/>
      <c r="BU300" s="112"/>
    </row>
    <row r="301" spans="1:73" s="99" customFormat="1" x14ac:dyDescent="0.2">
      <c r="A301" s="91"/>
      <c r="B301" s="130"/>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c r="AO301" s="112"/>
      <c r="AP301" s="112"/>
      <c r="AQ301" s="112"/>
      <c r="AR301" s="112"/>
      <c r="AS301" s="112"/>
      <c r="AT301" s="112"/>
      <c r="AU301" s="112"/>
      <c r="AV301" s="112"/>
      <c r="AW301" s="112"/>
      <c r="AX301" s="112"/>
      <c r="AY301" s="112"/>
      <c r="AZ301" s="112"/>
      <c r="BA301" s="112"/>
      <c r="BB301" s="112"/>
      <c r="BC301" s="112"/>
      <c r="BD301" s="112"/>
      <c r="BE301" s="112"/>
      <c r="BF301" s="112"/>
      <c r="BG301" s="112"/>
      <c r="BH301" s="112"/>
      <c r="BI301" s="112"/>
      <c r="BJ301" s="112"/>
      <c r="BK301" s="112"/>
      <c r="BL301" s="112"/>
      <c r="BM301" s="112"/>
      <c r="BN301" s="112"/>
      <c r="BO301" s="112"/>
      <c r="BP301" s="112"/>
      <c r="BQ301" s="112"/>
      <c r="BR301" s="112"/>
      <c r="BS301" s="112"/>
      <c r="BT301" s="112"/>
      <c r="BU301" s="112"/>
    </row>
    <row r="302" spans="1:73" s="99" customFormat="1" x14ac:dyDescent="0.2">
      <c r="A302" s="91"/>
      <c r="B302" s="130"/>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c r="AO302" s="112"/>
      <c r="AP302" s="112"/>
      <c r="AQ302" s="112"/>
      <c r="AR302" s="112"/>
      <c r="AS302" s="112"/>
      <c r="AT302" s="112"/>
      <c r="AU302" s="112"/>
      <c r="AV302" s="112"/>
      <c r="AW302" s="112"/>
      <c r="AX302" s="112"/>
      <c r="AY302" s="112"/>
      <c r="AZ302" s="112"/>
      <c r="BA302" s="112"/>
      <c r="BB302" s="112"/>
      <c r="BC302" s="112"/>
      <c r="BD302" s="112"/>
      <c r="BE302" s="112"/>
      <c r="BF302" s="112"/>
      <c r="BG302" s="112"/>
      <c r="BH302" s="112"/>
      <c r="BI302" s="112"/>
      <c r="BJ302" s="112"/>
      <c r="BK302" s="112"/>
      <c r="BL302" s="112"/>
      <c r="BM302" s="112"/>
      <c r="BN302" s="112"/>
      <c r="BO302" s="112"/>
      <c r="BP302" s="112"/>
      <c r="BQ302" s="112"/>
      <c r="BR302" s="112"/>
      <c r="BS302" s="112"/>
      <c r="BT302" s="112"/>
      <c r="BU302" s="112"/>
    </row>
    <row r="303" spans="1:73" s="99" customFormat="1" x14ac:dyDescent="0.2">
      <c r="A303" s="91"/>
      <c r="B303" s="130"/>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c r="AO303" s="112"/>
      <c r="AP303" s="112"/>
      <c r="AQ303" s="112"/>
      <c r="AR303" s="112"/>
      <c r="AS303" s="112"/>
      <c r="AT303" s="112"/>
      <c r="AU303" s="112"/>
      <c r="AV303" s="112"/>
      <c r="AW303" s="112"/>
      <c r="AX303" s="112"/>
      <c r="AY303" s="112"/>
      <c r="AZ303" s="112"/>
      <c r="BA303" s="112"/>
      <c r="BB303" s="112"/>
      <c r="BC303" s="112"/>
      <c r="BD303" s="112"/>
      <c r="BE303" s="112"/>
      <c r="BF303" s="112"/>
      <c r="BG303" s="112"/>
      <c r="BH303" s="112"/>
      <c r="BI303" s="112"/>
      <c r="BJ303" s="112"/>
      <c r="BK303" s="112"/>
      <c r="BL303" s="112"/>
      <c r="BM303" s="112"/>
      <c r="BN303" s="112"/>
      <c r="BO303" s="112"/>
      <c r="BP303" s="112"/>
      <c r="BQ303" s="112"/>
      <c r="BR303" s="112"/>
      <c r="BS303" s="112"/>
      <c r="BT303" s="112"/>
      <c r="BU303" s="112"/>
    </row>
    <row r="304" spans="1:73" s="99" customFormat="1" x14ac:dyDescent="0.2">
      <c r="A304" s="91"/>
      <c r="B304" s="130"/>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c r="AO304" s="112"/>
      <c r="AP304" s="112"/>
      <c r="AQ304" s="112"/>
      <c r="AR304" s="112"/>
      <c r="AS304" s="112"/>
      <c r="AT304" s="112"/>
      <c r="AU304" s="112"/>
      <c r="AV304" s="112"/>
      <c r="AW304" s="112"/>
      <c r="AX304" s="112"/>
      <c r="AY304" s="112"/>
      <c r="AZ304" s="112"/>
      <c r="BA304" s="112"/>
      <c r="BB304" s="112"/>
      <c r="BC304" s="112"/>
      <c r="BD304" s="112"/>
      <c r="BE304" s="112"/>
      <c r="BF304" s="112"/>
      <c r="BG304" s="112"/>
      <c r="BH304" s="112"/>
      <c r="BI304" s="112"/>
      <c r="BJ304" s="112"/>
      <c r="BK304" s="112"/>
      <c r="BL304" s="112"/>
      <c r="BM304" s="112"/>
      <c r="BN304" s="112"/>
      <c r="BO304" s="112"/>
      <c r="BP304" s="112"/>
      <c r="BQ304" s="112"/>
      <c r="BR304" s="112"/>
      <c r="BS304" s="112"/>
      <c r="BT304" s="112"/>
      <c r="BU304" s="112"/>
    </row>
    <row r="305" spans="1:73" s="99" customFormat="1" x14ac:dyDescent="0.2">
      <c r="A305" s="91"/>
      <c r="B305" s="130"/>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c r="AO305" s="112"/>
      <c r="AP305" s="112"/>
      <c r="AQ305" s="112"/>
      <c r="AR305" s="112"/>
      <c r="AS305" s="112"/>
      <c r="AT305" s="112"/>
      <c r="AU305" s="112"/>
      <c r="AV305" s="112"/>
      <c r="AW305" s="112"/>
      <c r="AX305" s="112"/>
      <c r="AY305" s="112"/>
      <c r="AZ305" s="112"/>
      <c r="BA305" s="112"/>
      <c r="BB305" s="112"/>
      <c r="BC305" s="112"/>
      <c r="BD305" s="112"/>
      <c r="BE305" s="112"/>
      <c r="BF305" s="112"/>
      <c r="BG305" s="112"/>
      <c r="BH305" s="112"/>
      <c r="BI305" s="112"/>
      <c r="BJ305" s="112"/>
      <c r="BK305" s="112"/>
      <c r="BL305" s="112"/>
      <c r="BM305" s="112"/>
      <c r="BN305" s="112"/>
      <c r="BO305" s="112"/>
      <c r="BP305" s="112"/>
      <c r="BQ305" s="112"/>
      <c r="BR305" s="112"/>
      <c r="BS305" s="112"/>
      <c r="BT305" s="112"/>
      <c r="BU305" s="112"/>
    </row>
    <row r="306" spans="1:73" s="99" customFormat="1" x14ac:dyDescent="0.2">
      <c r="A306" s="91"/>
      <c r="B306" s="130"/>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c r="AO306" s="112"/>
      <c r="AP306" s="112"/>
      <c r="AQ306" s="112"/>
      <c r="AR306" s="112"/>
      <c r="AS306" s="112"/>
      <c r="AT306" s="112"/>
      <c r="AU306" s="112"/>
      <c r="AV306" s="112"/>
      <c r="AW306" s="112"/>
      <c r="AX306" s="112"/>
      <c r="AY306" s="112"/>
      <c r="AZ306" s="112"/>
      <c r="BA306" s="112"/>
      <c r="BB306" s="112"/>
      <c r="BC306" s="112"/>
      <c r="BD306" s="112"/>
      <c r="BE306" s="112"/>
      <c r="BF306" s="112"/>
      <c r="BG306" s="112"/>
      <c r="BH306" s="112"/>
      <c r="BI306" s="112"/>
      <c r="BJ306" s="112"/>
      <c r="BK306" s="112"/>
      <c r="BL306" s="112"/>
      <c r="BM306" s="112"/>
      <c r="BN306" s="112"/>
      <c r="BO306" s="112"/>
      <c r="BP306" s="112"/>
      <c r="BQ306" s="112"/>
      <c r="BR306" s="112"/>
      <c r="BS306" s="112"/>
      <c r="BT306" s="112"/>
      <c r="BU306" s="112"/>
    </row>
    <row r="307" spans="1:73" s="99" customFormat="1" x14ac:dyDescent="0.2">
      <c r="A307" s="91"/>
      <c r="B307" s="130"/>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2"/>
      <c r="AY307" s="112"/>
      <c r="AZ307" s="112"/>
      <c r="BA307" s="112"/>
      <c r="BB307" s="112"/>
      <c r="BC307" s="112"/>
      <c r="BD307" s="112"/>
      <c r="BE307" s="112"/>
      <c r="BF307" s="112"/>
      <c r="BG307" s="112"/>
      <c r="BH307" s="112"/>
      <c r="BI307" s="112"/>
      <c r="BJ307" s="112"/>
      <c r="BK307" s="112"/>
      <c r="BL307" s="112"/>
      <c r="BM307" s="112"/>
      <c r="BN307" s="112"/>
      <c r="BO307" s="112"/>
      <c r="BP307" s="112"/>
      <c r="BQ307" s="112"/>
      <c r="BR307" s="112"/>
      <c r="BS307" s="112"/>
      <c r="BT307" s="112"/>
      <c r="BU307" s="112"/>
    </row>
    <row r="308" spans="1:73" s="99" customFormat="1" x14ac:dyDescent="0.2">
      <c r="A308" s="91"/>
      <c r="B308" s="130"/>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12"/>
      <c r="AY308" s="112"/>
      <c r="AZ308" s="112"/>
      <c r="BA308" s="112"/>
      <c r="BB308" s="112"/>
      <c r="BC308" s="112"/>
      <c r="BD308" s="112"/>
      <c r="BE308" s="112"/>
      <c r="BF308" s="112"/>
      <c r="BG308" s="112"/>
      <c r="BH308" s="112"/>
      <c r="BI308" s="112"/>
      <c r="BJ308" s="112"/>
      <c r="BK308" s="112"/>
      <c r="BL308" s="112"/>
      <c r="BM308" s="112"/>
      <c r="BN308" s="112"/>
      <c r="BO308" s="112"/>
      <c r="BP308" s="112"/>
      <c r="BQ308" s="112"/>
      <c r="BR308" s="112"/>
      <c r="BS308" s="112"/>
      <c r="BT308" s="112"/>
      <c r="BU308" s="112"/>
    </row>
    <row r="309" spans="1:73" s="99" customFormat="1" x14ac:dyDescent="0.2">
      <c r="A309" s="91"/>
      <c r="B309" s="130"/>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c r="AO309" s="112"/>
      <c r="AP309" s="112"/>
      <c r="AQ309" s="112"/>
      <c r="AR309" s="112"/>
      <c r="AS309" s="112"/>
      <c r="AT309" s="112"/>
      <c r="AU309" s="112"/>
      <c r="AV309" s="112"/>
      <c r="AW309" s="112"/>
      <c r="AX309" s="112"/>
      <c r="AY309" s="112"/>
      <c r="AZ309" s="112"/>
      <c r="BA309" s="112"/>
      <c r="BB309" s="112"/>
      <c r="BC309" s="112"/>
      <c r="BD309" s="112"/>
      <c r="BE309" s="112"/>
      <c r="BF309" s="112"/>
      <c r="BG309" s="112"/>
      <c r="BH309" s="112"/>
      <c r="BI309" s="112"/>
      <c r="BJ309" s="112"/>
      <c r="BK309" s="112"/>
      <c r="BL309" s="112"/>
      <c r="BM309" s="112"/>
      <c r="BN309" s="112"/>
      <c r="BO309" s="112"/>
      <c r="BP309" s="112"/>
      <c r="BQ309" s="112"/>
      <c r="BR309" s="112"/>
      <c r="BS309" s="112"/>
      <c r="BT309" s="112"/>
      <c r="BU309" s="112"/>
    </row>
    <row r="310" spans="1:73" s="99" customFormat="1" x14ac:dyDescent="0.2">
      <c r="A310" s="91"/>
      <c r="B310" s="130"/>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c r="AO310" s="112"/>
      <c r="AP310" s="112"/>
      <c r="AQ310" s="112"/>
      <c r="AR310" s="112"/>
      <c r="AS310" s="112"/>
      <c r="AT310" s="112"/>
      <c r="AU310" s="112"/>
      <c r="AV310" s="112"/>
      <c r="AW310" s="112"/>
      <c r="AX310" s="112"/>
      <c r="AY310" s="112"/>
      <c r="AZ310" s="112"/>
      <c r="BA310" s="112"/>
      <c r="BB310" s="112"/>
      <c r="BC310" s="112"/>
      <c r="BD310" s="112"/>
      <c r="BE310" s="112"/>
      <c r="BF310" s="112"/>
      <c r="BG310" s="112"/>
      <c r="BH310" s="112"/>
      <c r="BI310" s="112"/>
      <c r="BJ310" s="112"/>
      <c r="BK310" s="112"/>
      <c r="BL310" s="112"/>
      <c r="BM310" s="112"/>
      <c r="BN310" s="112"/>
      <c r="BO310" s="112"/>
      <c r="BP310" s="112"/>
      <c r="BQ310" s="112"/>
      <c r="BR310" s="112"/>
      <c r="BS310" s="112"/>
      <c r="BT310" s="112"/>
      <c r="BU310" s="112"/>
    </row>
    <row r="311" spans="1:73" s="99" customFormat="1" x14ac:dyDescent="0.2">
      <c r="A311" s="91"/>
      <c r="B311" s="130"/>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c r="AO311" s="112"/>
      <c r="AP311" s="112"/>
      <c r="AQ311" s="112"/>
      <c r="AR311" s="112"/>
      <c r="AS311" s="112"/>
      <c r="AT311" s="112"/>
      <c r="AU311" s="112"/>
      <c r="AV311" s="112"/>
      <c r="AW311" s="112"/>
      <c r="AX311" s="112"/>
      <c r="AY311" s="112"/>
      <c r="AZ311" s="112"/>
      <c r="BA311" s="112"/>
      <c r="BB311" s="112"/>
      <c r="BC311" s="112"/>
      <c r="BD311" s="112"/>
      <c r="BE311" s="112"/>
      <c r="BF311" s="112"/>
      <c r="BG311" s="112"/>
      <c r="BH311" s="112"/>
      <c r="BI311" s="112"/>
      <c r="BJ311" s="112"/>
      <c r="BK311" s="112"/>
      <c r="BL311" s="112"/>
      <c r="BM311" s="112"/>
      <c r="BN311" s="112"/>
      <c r="BO311" s="112"/>
      <c r="BP311" s="112"/>
      <c r="BQ311" s="112"/>
      <c r="BR311" s="112"/>
      <c r="BS311" s="112"/>
      <c r="BT311" s="112"/>
      <c r="BU311" s="112"/>
    </row>
    <row r="312" spans="1:73" s="99" customFormat="1" x14ac:dyDescent="0.2">
      <c r="A312" s="91"/>
      <c r="B312" s="130"/>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c r="AO312" s="112"/>
      <c r="AP312" s="112"/>
      <c r="AQ312" s="112"/>
      <c r="AR312" s="112"/>
      <c r="AS312" s="112"/>
      <c r="AT312" s="112"/>
      <c r="AU312" s="112"/>
      <c r="AV312" s="112"/>
      <c r="AW312" s="112"/>
      <c r="AX312" s="112"/>
      <c r="AY312" s="112"/>
      <c r="AZ312" s="112"/>
      <c r="BA312" s="112"/>
      <c r="BB312" s="112"/>
      <c r="BC312" s="112"/>
      <c r="BD312" s="112"/>
      <c r="BE312" s="112"/>
      <c r="BF312" s="112"/>
      <c r="BG312" s="112"/>
      <c r="BH312" s="112"/>
      <c r="BI312" s="112"/>
      <c r="BJ312" s="112"/>
      <c r="BK312" s="112"/>
      <c r="BL312" s="112"/>
      <c r="BM312" s="112"/>
      <c r="BN312" s="112"/>
      <c r="BO312" s="112"/>
      <c r="BP312" s="112"/>
      <c r="BQ312" s="112"/>
      <c r="BR312" s="112"/>
      <c r="BS312" s="112"/>
      <c r="BT312" s="112"/>
      <c r="BU312" s="112"/>
    </row>
    <row r="313" spans="1:73" s="99" customFormat="1" x14ac:dyDescent="0.2">
      <c r="A313" s="91"/>
      <c r="B313" s="130"/>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c r="AO313" s="112"/>
      <c r="AP313" s="112"/>
      <c r="AQ313" s="112"/>
      <c r="AR313" s="112"/>
      <c r="AS313" s="112"/>
      <c r="AT313" s="112"/>
      <c r="AU313" s="112"/>
      <c r="AV313" s="112"/>
      <c r="AW313" s="112"/>
      <c r="AX313" s="112"/>
      <c r="AY313" s="112"/>
      <c r="AZ313" s="112"/>
      <c r="BA313" s="112"/>
      <c r="BB313" s="112"/>
      <c r="BC313" s="112"/>
      <c r="BD313" s="112"/>
      <c r="BE313" s="112"/>
      <c r="BF313" s="112"/>
      <c r="BG313" s="112"/>
      <c r="BH313" s="112"/>
      <c r="BI313" s="112"/>
      <c r="BJ313" s="112"/>
      <c r="BK313" s="112"/>
      <c r="BL313" s="112"/>
      <c r="BM313" s="112"/>
      <c r="BN313" s="112"/>
      <c r="BO313" s="112"/>
      <c r="BP313" s="112"/>
      <c r="BQ313" s="112"/>
      <c r="BR313" s="112"/>
      <c r="BS313" s="112"/>
      <c r="BT313" s="112"/>
      <c r="BU313" s="112"/>
    </row>
    <row r="314" spans="1:73" s="99" customFormat="1" x14ac:dyDescent="0.2">
      <c r="A314" s="91"/>
      <c r="B314" s="130"/>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c r="AO314" s="112"/>
      <c r="AP314" s="112"/>
      <c r="AQ314" s="112"/>
      <c r="AR314" s="112"/>
      <c r="AS314" s="112"/>
      <c r="AT314" s="112"/>
      <c r="AU314" s="112"/>
      <c r="AV314" s="112"/>
      <c r="AW314" s="112"/>
      <c r="AX314" s="112"/>
      <c r="AY314" s="112"/>
      <c r="AZ314" s="112"/>
      <c r="BA314" s="112"/>
      <c r="BB314" s="112"/>
      <c r="BC314" s="112"/>
      <c r="BD314" s="112"/>
      <c r="BE314" s="112"/>
      <c r="BF314" s="112"/>
      <c r="BG314" s="112"/>
      <c r="BH314" s="112"/>
      <c r="BI314" s="112"/>
      <c r="BJ314" s="112"/>
      <c r="BK314" s="112"/>
      <c r="BL314" s="112"/>
      <c r="BM314" s="112"/>
      <c r="BN314" s="112"/>
      <c r="BO314" s="112"/>
      <c r="BP314" s="112"/>
      <c r="BQ314" s="112"/>
      <c r="BR314" s="112"/>
      <c r="BS314" s="112"/>
      <c r="BT314" s="112"/>
      <c r="BU314" s="112"/>
    </row>
    <row r="315" spans="1:73" s="99" customFormat="1" x14ac:dyDescent="0.2">
      <c r="A315" s="91"/>
      <c r="B315" s="130"/>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c r="AO315" s="112"/>
      <c r="AP315" s="112"/>
      <c r="AQ315" s="112"/>
      <c r="AR315" s="112"/>
      <c r="AS315" s="112"/>
      <c r="AT315" s="112"/>
      <c r="AU315" s="112"/>
      <c r="AV315" s="112"/>
      <c r="AW315" s="112"/>
      <c r="AX315" s="112"/>
      <c r="AY315" s="112"/>
      <c r="AZ315" s="112"/>
      <c r="BA315" s="112"/>
      <c r="BB315" s="112"/>
      <c r="BC315" s="112"/>
      <c r="BD315" s="112"/>
      <c r="BE315" s="112"/>
      <c r="BF315" s="112"/>
      <c r="BG315" s="112"/>
      <c r="BH315" s="112"/>
      <c r="BI315" s="112"/>
      <c r="BJ315" s="112"/>
      <c r="BK315" s="112"/>
      <c r="BL315" s="112"/>
      <c r="BM315" s="112"/>
      <c r="BN315" s="112"/>
      <c r="BO315" s="112"/>
      <c r="BP315" s="112"/>
      <c r="BQ315" s="112"/>
      <c r="BR315" s="112"/>
      <c r="BS315" s="112"/>
      <c r="BT315" s="112"/>
      <c r="BU315" s="112"/>
    </row>
    <row r="316" spans="1:73" s="99" customFormat="1" x14ac:dyDescent="0.2">
      <c r="A316" s="91"/>
      <c r="B316" s="130"/>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c r="AO316" s="112"/>
      <c r="AP316" s="112"/>
      <c r="AQ316" s="112"/>
      <c r="AR316" s="112"/>
      <c r="AS316" s="112"/>
      <c r="AT316" s="112"/>
      <c r="AU316" s="112"/>
      <c r="AV316" s="112"/>
      <c r="AW316" s="112"/>
      <c r="AX316" s="112"/>
      <c r="AY316" s="112"/>
      <c r="AZ316" s="112"/>
      <c r="BA316" s="112"/>
      <c r="BB316" s="112"/>
      <c r="BC316" s="112"/>
      <c r="BD316" s="112"/>
      <c r="BE316" s="112"/>
      <c r="BF316" s="112"/>
      <c r="BG316" s="112"/>
      <c r="BH316" s="112"/>
      <c r="BI316" s="112"/>
      <c r="BJ316" s="112"/>
      <c r="BK316" s="112"/>
      <c r="BL316" s="112"/>
      <c r="BM316" s="112"/>
      <c r="BN316" s="112"/>
      <c r="BO316" s="112"/>
      <c r="BP316" s="112"/>
      <c r="BQ316" s="112"/>
      <c r="BR316" s="112"/>
      <c r="BS316" s="112"/>
      <c r="BT316" s="112"/>
      <c r="BU316" s="112"/>
    </row>
    <row r="317" spans="1:73" s="99" customFormat="1" x14ac:dyDescent="0.2">
      <c r="A317" s="91"/>
      <c r="B317" s="130"/>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c r="AO317" s="112"/>
      <c r="AP317" s="112"/>
      <c r="AQ317" s="112"/>
      <c r="AR317" s="112"/>
      <c r="AS317" s="112"/>
      <c r="AT317" s="112"/>
      <c r="AU317" s="112"/>
      <c r="AV317" s="112"/>
      <c r="AW317" s="112"/>
      <c r="AX317" s="112"/>
      <c r="AY317" s="112"/>
      <c r="AZ317" s="112"/>
      <c r="BA317" s="112"/>
      <c r="BB317" s="112"/>
      <c r="BC317" s="112"/>
      <c r="BD317" s="112"/>
      <c r="BE317" s="112"/>
      <c r="BF317" s="112"/>
      <c r="BG317" s="112"/>
      <c r="BH317" s="112"/>
      <c r="BI317" s="112"/>
      <c r="BJ317" s="112"/>
      <c r="BK317" s="112"/>
      <c r="BL317" s="112"/>
      <c r="BM317" s="112"/>
      <c r="BN317" s="112"/>
      <c r="BO317" s="112"/>
      <c r="BP317" s="112"/>
      <c r="BQ317" s="112"/>
      <c r="BR317" s="112"/>
      <c r="BS317" s="112"/>
      <c r="BT317" s="112"/>
      <c r="BU317" s="112"/>
    </row>
    <row r="318" spans="1:73" s="99" customFormat="1" x14ac:dyDescent="0.2">
      <c r="A318" s="91"/>
      <c r="B318" s="130"/>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c r="AO318" s="112"/>
      <c r="AP318" s="112"/>
      <c r="AQ318" s="112"/>
      <c r="AR318" s="112"/>
      <c r="AS318" s="112"/>
      <c r="AT318" s="112"/>
      <c r="AU318" s="112"/>
      <c r="AV318" s="112"/>
      <c r="AW318" s="112"/>
      <c r="AX318" s="112"/>
      <c r="AY318" s="112"/>
      <c r="AZ318" s="112"/>
      <c r="BA318" s="112"/>
      <c r="BB318" s="112"/>
      <c r="BC318" s="112"/>
      <c r="BD318" s="112"/>
      <c r="BE318" s="112"/>
      <c r="BF318" s="112"/>
      <c r="BG318" s="112"/>
      <c r="BH318" s="112"/>
      <c r="BI318" s="112"/>
      <c r="BJ318" s="112"/>
      <c r="BK318" s="112"/>
      <c r="BL318" s="112"/>
      <c r="BM318" s="112"/>
      <c r="BN318" s="112"/>
      <c r="BO318" s="112"/>
      <c r="BP318" s="112"/>
      <c r="BQ318" s="112"/>
      <c r="BR318" s="112"/>
      <c r="BS318" s="112"/>
      <c r="BT318" s="112"/>
      <c r="BU318" s="112"/>
    </row>
    <row r="319" spans="1:73" s="99" customFormat="1" x14ac:dyDescent="0.2">
      <c r="A319" s="91"/>
      <c r="B319" s="130"/>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c r="AO319" s="112"/>
      <c r="AP319" s="112"/>
      <c r="AQ319" s="112"/>
      <c r="AR319" s="112"/>
      <c r="AS319" s="112"/>
      <c r="AT319" s="112"/>
      <c r="AU319" s="112"/>
      <c r="AV319" s="112"/>
      <c r="AW319" s="112"/>
      <c r="AX319" s="112"/>
      <c r="AY319" s="112"/>
      <c r="AZ319" s="112"/>
      <c r="BA319" s="112"/>
      <c r="BB319" s="112"/>
      <c r="BC319" s="112"/>
      <c r="BD319" s="112"/>
      <c r="BE319" s="112"/>
      <c r="BF319" s="112"/>
      <c r="BG319" s="112"/>
      <c r="BH319" s="112"/>
      <c r="BI319" s="112"/>
      <c r="BJ319" s="112"/>
      <c r="BK319" s="112"/>
      <c r="BL319" s="112"/>
      <c r="BM319" s="112"/>
      <c r="BN319" s="112"/>
      <c r="BO319" s="112"/>
      <c r="BP319" s="112"/>
      <c r="BQ319" s="112"/>
      <c r="BR319" s="112"/>
      <c r="BS319" s="112"/>
      <c r="BT319" s="112"/>
      <c r="BU319" s="112"/>
    </row>
    <row r="320" spans="1:73" s="99" customFormat="1" x14ac:dyDescent="0.2">
      <c r="A320" s="91"/>
      <c r="B320" s="130"/>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c r="AO320" s="112"/>
      <c r="AP320" s="112"/>
      <c r="AQ320" s="112"/>
      <c r="AR320" s="112"/>
      <c r="AS320" s="112"/>
      <c r="AT320" s="112"/>
      <c r="AU320" s="112"/>
      <c r="AV320" s="112"/>
      <c r="AW320" s="112"/>
      <c r="AX320" s="112"/>
      <c r="AY320" s="112"/>
      <c r="AZ320" s="112"/>
      <c r="BA320" s="112"/>
      <c r="BB320" s="112"/>
      <c r="BC320" s="112"/>
      <c r="BD320" s="112"/>
      <c r="BE320" s="112"/>
      <c r="BF320" s="112"/>
      <c r="BG320" s="112"/>
      <c r="BH320" s="112"/>
      <c r="BI320" s="112"/>
      <c r="BJ320" s="112"/>
      <c r="BK320" s="112"/>
      <c r="BL320" s="112"/>
      <c r="BM320" s="112"/>
      <c r="BN320" s="112"/>
      <c r="BO320" s="112"/>
      <c r="BP320" s="112"/>
      <c r="BQ320" s="112"/>
      <c r="BR320" s="112"/>
      <c r="BS320" s="112"/>
      <c r="BT320" s="112"/>
      <c r="BU320" s="112"/>
    </row>
    <row r="321" spans="1:73" s="99" customFormat="1" x14ac:dyDescent="0.2">
      <c r="A321" s="91"/>
      <c r="B321" s="130"/>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c r="AO321" s="112"/>
      <c r="AP321" s="112"/>
      <c r="AQ321" s="112"/>
      <c r="AR321" s="112"/>
      <c r="AS321" s="112"/>
      <c r="AT321" s="112"/>
      <c r="AU321" s="112"/>
      <c r="AV321" s="112"/>
      <c r="AW321" s="112"/>
      <c r="AX321" s="112"/>
      <c r="AY321" s="112"/>
      <c r="AZ321" s="112"/>
      <c r="BA321" s="112"/>
      <c r="BB321" s="112"/>
      <c r="BC321" s="112"/>
      <c r="BD321" s="112"/>
      <c r="BE321" s="112"/>
      <c r="BF321" s="112"/>
      <c r="BG321" s="112"/>
      <c r="BH321" s="112"/>
      <c r="BI321" s="112"/>
      <c r="BJ321" s="112"/>
      <c r="BK321" s="112"/>
      <c r="BL321" s="112"/>
      <c r="BM321" s="112"/>
      <c r="BN321" s="112"/>
      <c r="BO321" s="112"/>
      <c r="BP321" s="112"/>
      <c r="BQ321" s="112"/>
      <c r="BR321" s="112"/>
      <c r="BS321" s="112"/>
      <c r="BT321" s="112"/>
      <c r="BU321" s="112"/>
    </row>
    <row r="322" spans="1:73" s="99" customFormat="1" x14ac:dyDescent="0.2">
      <c r="A322" s="91"/>
      <c r="B322" s="130"/>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c r="AO322" s="112"/>
      <c r="AP322" s="112"/>
      <c r="AQ322" s="112"/>
      <c r="AR322" s="112"/>
      <c r="AS322" s="112"/>
      <c r="AT322" s="112"/>
      <c r="AU322" s="112"/>
      <c r="AV322" s="112"/>
      <c r="AW322" s="112"/>
      <c r="AX322" s="112"/>
      <c r="AY322" s="112"/>
      <c r="AZ322" s="112"/>
      <c r="BA322" s="112"/>
      <c r="BB322" s="112"/>
      <c r="BC322" s="112"/>
      <c r="BD322" s="112"/>
      <c r="BE322" s="112"/>
      <c r="BF322" s="112"/>
      <c r="BG322" s="112"/>
      <c r="BH322" s="112"/>
      <c r="BI322" s="112"/>
      <c r="BJ322" s="112"/>
      <c r="BK322" s="112"/>
      <c r="BL322" s="112"/>
      <c r="BM322" s="112"/>
      <c r="BN322" s="112"/>
      <c r="BO322" s="112"/>
      <c r="BP322" s="112"/>
      <c r="BQ322" s="112"/>
      <c r="BR322" s="112"/>
      <c r="BS322" s="112"/>
      <c r="BT322" s="112"/>
      <c r="BU322" s="112"/>
    </row>
    <row r="323" spans="1:73" s="99" customFormat="1" x14ac:dyDescent="0.2">
      <c r="A323" s="91"/>
      <c r="B323" s="130"/>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c r="AO323" s="112"/>
      <c r="AP323" s="112"/>
      <c r="AQ323" s="112"/>
      <c r="AR323" s="112"/>
      <c r="AS323" s="112"/>
      <c r="AT323" s="112"/>
      <c r="AU323" s="112"/>
      <c r="AV323" s="112"/>
      <c r="AW323" s="112"/>
      <c r="AX323" s="112"/>
      <c r="AY323" s="112"/>
      <c r="AZ323" s="112"/>
      <c r="BA323" s="112"/>
      <c r="BB323" s="112"/>
      <c r="BC323" s="112"/>
      <c r="BD323" s="112"/>
      <c r="BE323" s="112"/>
      <c r="BF323" s="112"/>
      <c r="BG323" s="112"/>
      <c r="BH323" s="112"/>
      <c r="BI323" s="112"/>
      <c r="BJ323" s="112"/>
      <c r="BK323" s="112"/>
      <c r="BL323" s="112"/>
      <c r="BM323" s="112"/>
      <c r="BN323" s="112"/>
      <c r="BO323" s="112"/>
      <c r="BP323" s="112"/>
      <c r="BQ323" s="112"/>
      <c r="BR323" s="112"/>
      <c r="BS323" s="112"/>
      <c r="BT323" s="112"/>
      <c r="BU323" s="112"/>
    </row>
    <row r="324" spans="1:73" s="99" customFormat="1" x14ac:dyDescent="0.2">
      <c r="A324" s="91"/>
      <c r="B324" s="130"/>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c r="AO324" s="112"/>
      <c r="AP324" s="112"/>
      <c r="AQ324" s="112"/>
      <c r="AR324" s="112"/>
      <c r="AS324" s="112"/>
      <c r="AT324" s="112"/>
      <c r="AU324" s="112"/>
      <c r="AV324" s="112"/>
      <c r="AW324" s="112"/>
      <c r="AX324" s="112"/>
      <c r="AY324" s="112"/>
      <c r="AZ324" s="112"/>
      <c r="BA324" s="112"/>
      <c r="BB324" s="112"/>
      <c r="BC324" s="112"/>
      <c r="BD324" s="112"/>
      <c r="BE324" s="112"/>
      <c r="BF324" s="112"/>
      <c r="BG324" s="112"/>
      <c r="BH324" s="112"/>
      <c r="BI324" s="112"/>
      <c r="BJ324" s="112"/>
      <c r="BK324" s="112"/>
      <c r="BL324" s="112"/>
      <c r="BM324" s="112"/>
      <c r="BN324" s="112"/>
      <c r="BO324" s="112"/>
      <c r="BP324" s="112"/>
      <c r="BQ324" s="112"/>
      <c r="BR324" s="112"/>
      <c r="BS324" s="112"/>
      <c r="BT324" s="112"/>
      <c r="BU324" s="112"/>
    </row>
    <row r="325" spans="1:73" s="99" customFormat="1" x14ac:dyDescent="0.2">
      <c r="A325" s="91"/>
      <c r="B325" s="130"/>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c r="AO325" s="112"/>
      <c r="AP325" s="112"/>
      <c r="AQ325" s="112"/>
      <c r="AR325" s="112"/>
      <c r="AS325" s="112"/>
      <c r="AT325" s="112"/>
      <c r="AU325" s="112"/>
      <c r="AV325" s="112"/>
      <c r="AW325" s="112"/>
      <c r="AX325" s="112"/>
      <c r="AY325" s="112"/>
      <c r="AZ325" s="112"/>
      <c r="BA325" s="112"/>
      <c r="BB325" s="112"/>
      <c r="BC325" s="112"/>
      <c r="BD325" s="112"/>
      <c r="BE325" s="112"/>
      <c r="BF325" s="112"/>
      <c r="BG325" s="112"/>
      <c r="BH325" s="112"/>
      <c r="BI325" s="112"/>
      <c r="BJ325" s="112"/>
      <c r="BK325" s="112"/>
      <c r="BL325" s="112"/>
      <c r="BM325" s="112"/>
      <c r="BN325" s="112"/>
      <c r="BO325" s="112"/>
      <c r="BP325" s="112"/>
      <c r="BQ325" s="112"/>
      <c r="BR325" s="112"/>
      <c r="BS325" s="112"/>
      <c r="BT325" s="112"/>
      <c r="BU325" s="112"/>
    </row>
    <row r="326" spans="1:73" s="99" customFormat="1" x14ac:dyDescent="0.2">
      <c r="A326" s="91"/>
      <c r="B326" s="130"/>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c r="AO326" s="112"/>
      <c r="AP326" s="112"/>
      <c r="AQ326" s="112"/>
      <c r="AR326" s="112"/>
      <c r="AS326" s="112"/>
      <c r="AT326" s="112"/>
      <c r="AU326" s="112"/>
      <c r="AV326" s="112"/>
      <c r="AW326" s="112"/>
      <c r="AX326" s="112"/>
      <c r="AY326" s="112"/>
      <c r="AZ326" s="112"/>
      <c r="BA326" s="112"/>
      <c r="BB326" s="112"/>
      <c r="BC326" s="112"/>
      <c r="BD326" s="112"/>
      <c r="BE326" s="112"/>
      <c r="BF326" s="112"/>
      <c r="BG326" s="112"/>
      <c r="BH326" s="112"/>
      <c r="BI326" s="112"/>
      <c r="BJ326" s="112"/>
      <c r="BK326" s="112"/>
      <c r="BL326" s="112"/>
      <c r="BM326" s="112"/>
      <c r="BN326" s="112"/>
      <c r="BO326" s="112"/>
      <c r="BP326" s="112"/>
      <c r="BQ326" s="112"/>
      <c r="BR326" s="112"/>
      <c r="BS326" s="112"/>
      <c r="BT326" s="112"/>
      <c r="BU326" s="112"/>
    </row>
    <row r="327" spans="1:73" s="99" customFormat="1" x14ac:dyDescent="0.2">
      <c r="A327" s="91"/>
      <c r="B327" s="130"/>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c r="AO327" s="112"/>
      <c r="AP327" s="112"/>
      <c r="AQ327" s="112"/>
      <c r="AR327" s="112"/>
      <c r="AS327" s="112"/>
      <c r="AT327" s="112"/>
      <c r="AU327" s="112"/>
      <c r="AV327" s="112"/>
      <c r="AW327" s="112"/>
      <c r="AX327" s="112"/>
      <c r="AY327" s="112"/>
      <c r="AZ327" s="112"/>
      <c r="BA327" s="112"/>
      <c r="BB327" s="112"/>
      <c r="BC327" s="112"/>
      <c r="BD327" s="112"/>
      <c r="BE327" s="112"/>
      <c r="BF327" s="112"/>
      <c r="BG327" s="112"/>
      <c r="BH327" s="112"/>
      <c r="BI327" s="112"/>
      <c r="BJ327" s="112"/>
      <c r="BK327" s="112"/>
      <c r="BL327" s="112"/>
      <c r="BM327" s="112"/>
      <c r="BN327" s="112"/>
      <c r="BO327" s="112"/>
      <c r="BP327" s="112"/>
      <c r="BQ327" s="112"/>
      <c r="BR327" s="112"/>
      <c r="BS327" s="112"/>
      <c r="BT327" s="112"/>
      <c r="BU327" s="112"/>
    </row>
    <row r="328" spans="1:73" s="99" customFormat="1" x14ac:dyDescent="0.2">
      <c r="A328" s="91"/>
      <c r="B328" s="130"/>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c r="AO328" s="112"/>
      <c r="AP328" s="112"/>
      <c r="AQ328" s="112"/>
      <c r="AR328" s="112"/>
      <c r="AS328" s="112"/>
      <c r="AT328" s="112"/>
      <c r="AU328" s="112"/>
      <c r="AV328" s="112"/>
      <c r="AW328" s="112"/>
      <c r="AX328" s="112"/>
      <c r="AY328" s="112"/>
      <c r="AZ328" s="112"/>
      <c r="BA328" s="112"/>
      <c r="BB328" s="112"/>
      <c r="BC328" s="112"/>
      <c r="BD328" s="112"/>
      <c r="BE328" s="112"/>
      <c r="BF328" s="112"/>
      <c r="BG328" s="112"/>
      <c r="BH328" s="112"/>
      <c r="BI328" s="112"/>
      <c r="BJ328" s="112"/>
      <c r="BK328" s="112"/>
      <c r="BL328" s="112"/>
      <c r="BM328" s="112"/>
      <c r="BN328" s="112"/>
      <c r="BO328" s="112"/>
      <c r="BP328" s="112"/>
      <c r="BQ328" s="112"/>
      <c r="BR328" s="112"/>
      <c r="BS328" s="112"/>
      <c r="BT328" s="112"/>
      <c r="BU328" s="112"/>
    </row>
    <row r="329" spans="1:73" s="99" customFormat="1" x14ac:dyDescent="0.2">
      <c r="A329" s="91"/>
      <c r="B329" s="130"/>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c r="AO329" s="112"/>
      <c r="AP329" s="112"/>
      <c r="AQ329" s="112"/>
      <c r="AR329" s="112"/>
      <c r="AS329" s="112"/>
      <c r="AT329" s="112"/>
      <c r="AU329" s="112"/>
      <c r="AV329" s="112"/>
      <c r="AW329" s="112"/>
      <c r="AX329" s="112"/>
      <c r="AY329" s="112"/>
      <c r="AZ329" s="112"/>
      <c r="BA329" s="112"/>
      <c r="BB329" s="112"/>
      <c r="BC329" s="112"/>
      <c r="BD329" s="112"/>
      <c r="BE329" s="112"/>
      <c r="BF329" s="112"/>
      <c r="BG329" s="112"/>
      <c r="BH329" s="112"/>
      <c r="BI329" s="112"/>
      <c r="BJ329" s="112"/>
      <c r="BK329" s="112"/>
      <c r="BL329" s="112"/>
      <c r="BM329" s="112"/>
      <c r="BN329" s="112"/>
      <c r="BO329" s="112"/>
      <c r="BP329" s="112"/>
      <c r="BQ329" s="112"/>
      <c r="BR329" s="112"/>
      <c r="BS329" s="112"/>
      <c r="BT329" s="112"/>
      <c r="BU329" s="112"/>
    </row>
    <row r="330" spans="1:73" s="99" customFormat="1" x14ac:dyDescent="0.2">
      <c r="A330" s="91"/>
      <c r="B330" s="130"/>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c r="AO330" s="112"/>
      <c r="AP330" s="112"/>
      <c r="AQ330" s="112"/>
      <c r="AR330" s="112"/>
      <c r="AS330" s="112"/>
      <c r="AT330" s="112"/>
      <c r="AU330" s="112"/>
      <c r="AV330" s="112"/>
      <c r="AW330" s="112"/>
      <c r="AX330" s="112"/>
      <c r="AY330" s="112"/>
      <c r="AZ330" s="112"/>
      <c r="BA330" s="112"/>
      <c r="BB330" s="112"/>
      <c r="BC330" s="112"/>
      <c r="BD330" s="112"/>
      <c r="BE330" s="112"/>
      <c r="BF330" s="112"/>
      <c r="BG330" s="112"/>
      <c r="BH330" s="112"/>
      <c r="BI330" s="112"/>
      <c r="BJ330" s="112"/>
      <c r="BK330" s="112"/>
      <c r="BL330" s="112"/>
      <c r="BM330" s="112"/>
      <c r="BN330" s="112"/>
      <c r="BO330" s="112"/>
      <c r="BP330" s="112"/>
      <c r="BQ330" s="112"/>
      <c r="BR330" s="112"/>
      <c r="BS330" s="112"/>
      <c r="BT330" s="112"/>
      <c r="BU330" s="112"/>
    </row>
    <row r="331" spans="1:73" s="99" customFormat="1" x14ac:dyDescent="0.2">
      <c r="A331" s="91"/>
      <c r="B331" s="130"/>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c r="AO331" s="112"/>
      <c r="AP331" s="112"/>
      <c r="AQ331" s="112"/>
      <c r="AR331" s="112"/>
      <c r="AS331" s="112"/>
      <c r="AT331" s="112"/>
      <c r="AU331" s="112"/>
      <c r="AV331" s="112"/>
      <c r="AW331" s="112"/>
      <c r="AX331" s="112"/>
      <c r="AY331" s="112"/>
      <c r="AZ331" s="112"/>
      <c r="BA331" s="112"/>
      <c r="BB331" s="112"/>
      <c r="BC331" s="112"/>
      <c r="BD331" s="112"/>
      <c r="BE331" s="112"/>
      <c r="BF331" s="112"/>
      <c r="BG331" s="112"/>
      <c r="BH331" s="112"/>
      <c r="BI331" s="112"/>
      <c r="BJ331" s="112"/>
      <c r="BK331" s="112"/>
      <c r="BL331" s="112"/>
      <c r="BM331" s="112"/>
      <c r="BN331" s="112"/>
      <c r="BO331" s="112"/>
      <c r="BP331" s="112"/>
      <c r="BQ331" s="112"/>
      <c r="BR331" s="112"/>
      <c r="BS331" s="112"/>
      <c r="BT331" s="112"/>
      <c r="BU331" s="112"/>
    </row>
    <row r="332" spans="1:73" s="99" customFormat="1" x14ac:dyDescent="0.2">
      <c r="A332" s="91"/>
      <c r="B332" s="130"/>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c r="AO332" s="112"/>
      <c r="AP332" s="112"/>
      <c r="AQ332" s="112"/>
      <c r="AR332" s="112"/>
      <c r="AS332" s="112"/>
      <c r="AT332" s="112"/>
      <c r="AU332" s="112"/>
      <c r="AV332" s="112"/>
      <c r="AW332" s="112"/>
      <c r="AX332" s="112"/>
      <c r="AY332" s="112"/>
      <c r="AZ332" s="112"/>
      <c r="BA332" s="112"/>
      <c r="BB332" s="112"/>
      <c r="BC332" s="112"/>
      <c r="BD332" s="112"/>
      <c r="BE332" s="112"/>
      <c r="BF332" s="112"/>
      <c r="BG332" s="112"/>
      <c r="BH332" s="112"/>
      <c r="BI332" s="112"/>
      <c r="BJ332" s="112"/>
      <c r="BK332" s="112"/>
      <c r="BL332" s="112"/>
      <c r="BM332" s="112"/>
      <c r="BN332" s="112"/>
      <c r="BO332" s="112"/>
      <c r="BP332" s="112"/>
      <c r="BQ332" s="112"/>
      <c r="BR332" s="112"/>
      <c r="BS332" s="112"/>
      <c r="BT332" s="112"/>
      <c r="BU332" s="112"/>
    </row>
    <row r="333" spans="1:73" s="99" customFormat="1" x14ac:dyDescent="0.2">
      <c r="A333" s="91"/>
      <c r="B333" s="130"/>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c r="AO333" s="112"/>
      <c r="AP333" s="112"/>
      <c r="AQ333" s="112"/>
      <c r="AR333" s="112"/>
      <c r="AS333" s="112"/>
      <c r="AT333" s="112"/>
      <c r="AU333" s="112"/>
      <c r="AV333" s="112"/>
      <c r="AW333" s="112"/>
      <c r="AX333" s="112"/>
      <c r="AY333" s="112"/>
      <c r="AZ333" s="112"/>
      <c r="BA333" s="112"/>
      <c r="BB333" s="112"/>
      <c r="BC333" s="112"/>
      <c r="BD333" s="112"/>
      <c r="BE333" s="112"/>
      <c r="BF333" s="112"/>
      <c r="BG333" s="112"/>
      <c r="BH333" s="112"/>
      <c r="BI333" s="112"/>
      <c r="BJ333" s="112"/>
      <c r="BK333" s="112"/>
      <c r="BL333" s="112"/>
      <c r="BM333" s="112"/>
      <c r="BN333" s="112"/>
      <c r="BO333" s="112"/>
      <c r="BP333" s="112"/>
      <c r="BQ333" s="112"/>
      <c r="BR333" s="112"/>
      <c r="BS333" s="112"/>
      <c r="BT333" s="112"/>
      <c r="BU333" s="112"/>
    </row>
    <row r="334" spans="1:73" s="99" customFormat="1" x14ac:dyDescent="0.2">
      <c r="A334" s="91"/>
      <c r="B334" s="130"/>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c r="AO334" s="112"/>
      <c r="AP334" s="112"/>
      <c r="AQ334" s="112"/>
      <c r="AR334" s="112"/>
      <c r="AS334" s="112"/>
      <c r="AT334" s="112"/>
      <c r="AU334" s="112"/>
      <c r="AV334" s="112"/>
      <c r="AW334" s="112"/>
      <c r="AX334" s="112"/>
      <c r="AY334" s="112"/>
      <c r="AZ334" s="112"/>
      <c r="BA334" s="112"/>
      <c r="BB334" s="112"/>
      <c r="BC334" s="112"/>
      <c r="BD334" s="112"/>
      <c r="BE334" s="112"/>
      <c r="BF334" s="112"/>
      <c r="BG334" s="112"/>
      <c r="BH334" s="112"/>
      <c r="BI334" s="112"/>
      <c r="BJ334" s="112"/>
      <c r="BK334" s="112"/>
      <c r="BL334" s="112"/>
      <c r="BM334" s="112"/>
      <c r="BN334" s="112"/>
      <c r="BO334" s="112"/>
      <c r="BP334" s="112"/>
      <c r="BQ334" s="112"/>
      <c r="BR334" s="112"/>
      <c r="BS334" s="112"/>
      <c r="BT334" s="112"/>
      <c r="BU334" s="112"/>
    </row>
    <row r="335" spans="1:73" s="99" customFormat="1" x14ac:dyDescent="0.2">
      <c r="A335" s="91"/>
      <c r="B335" s="130"/>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c r="AO335" s="112"/>
      <c r="AP335" s="112"/>
      <c r="AQ335" s="112"/>
      <c r="AR335" s="112"/>
      <c r="AS335" s="112"/>
      <c r="AT335" s="112"/>
      <c r="AU335" s="112"/>
      <c r="AV335" s="112"/>
      <c r="AW335" s="112"/>
      <c r="AX335" s="112"/>
      <c r="AY335" s="112"/>
      <c r="AZ335" s="112"/>
      <c r="BA335" s="112"/>
      <c r="BB335" s="112"/>
      <c r="BC335" s="112"/>
      <c r="BD335" s="112"/>
      <c r="BE335" s="112"/>
      <c r="BF335" s="112"/>
      <c r="BG335" s="112"/>
      <c r="BH335" s="112"/>
      <c r="BI335" s="112"/>
      <c r="BJ335" s="112"/>
      <c r="BK335" s="112"/>
      <c r="BL335" s="112"/>
      <c r="BM335" s="112"/>
      <c r="BN335" s="112"/>
      <c r="BO335" s="112"/>
      <c r="BP335" s="112"/>
      <c r="BQ335" s="112"/>
      <c r="BR335" s="112"/>
      <c r="BS335" s="112"/>
      <c r="BT335" s="112"/>
      <c r="BU335" s="112"/>
    </row>
    <row r="336" spans="1:73" s="99" customFormat="1" x14ac:dyDescent="0.2">
      <c r="A336" s="91"/>
      <c r="B336" s="130"/>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c r="AO336" s="112"/>
      <c r="AP336" s="112"/>
      <c r="AQ336" s="112"/>
      <c r="AR336" s="112"/>
      <c r="AS336" s="112"/>
      <c r="AT336" s="112"/>
      <c r="AU336" s="112"/>
      <c r="AV336" s="112"/>
      <c r="AW336" s="112"/>
      <c r="AX336" s="112"/>
      <c r="AY336" s="112"/>
      <c r="AZ336" s="112"/>
      <c r="BA336" s="112"/>
      <c r="BB336" s="112"/>
      <c r="BC336" s="112"/>
      <c r="BD336" s="112"/>
      <c r="BE336" s="112"/>
      <c r="BF336" s="112"/>
      <c r="BG336" s="112"/>
      <c r="BH336" s="112"/>
      <c r="BI336" s="112"/>
      <c r="BJ336" s="112"/>
      <c r="BK336" s="112"/>
      <c r="BL336" s="112"/>
      <c r="BM336" s="112"/>
      <c r="BN336" s="112"/>
      <c r="BO336" s="112"/>
      <c r="BP336" s="112"/>
      <c r="BQ336" s="112"/>
      <c r="BR336" s="112"/>
      <c r="BS336" s="112"/>
      <c r="BT336" s="112"/>
      <c r="BU336" s="112"/>
    </row>
    <row r="337" spans="1:73" s="99" customFormat="1" x14ac:dyDescent="0.2">
      <c r="A337" s="91"/>
      <c r="B337" s="130"/>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c r="AO337" s="112"/>
      <c r="AP337" s="112"/>
      <c r="AQ337" s="112"/>
      <c r="AR337" s="112"/>
      <c r="AS337" s="112"/>
      <c r="AT337" s="112"/>
      <c r="AU337" s="112"/>
      <c r="AV337" s="112"/>
      <c r="AW337" s="112"/>
      <c r="AX337" s="112"/>
      <c r="AY337" s="112"/>
      <c r="AZ337" s="112"/>
      <c r="BA337" s="112"/>
      <c r="BB337" s="112"/>
      <c r="BC337" s="112"/>
      <c r="BD337" s="112"/>
      <c r="BE337" s="112"/>
      <c r="BF337" s="112"/>
      <c r="BG337" s="112"/>
      <c r="BH337" s="112"/>
      <c r="BI337" s="112"/>
      <c r="BJ337" s="112"/>
      <c r="BK337" s="112"/>
      <c r="BL337" s="112"/>
      <c r="BM337" s="112"/>
      <c r="BN337" s="112"/>
      <c r="BO337" s="112"/>
      <c r="BP337" s="112"/>
      <c r="BQ337" s="112"/>
      <c r="BR337" s="112"/>
      <c r="BS337" s="112"/>
      <c r="BT337" s="112"/>
      <c r="BU337" s="112"/>
    </row>
    <row r="338" spans="1:73" s="99" customFormat="1" x14ac:dyDescent="0.2">
      <c r="A338" s="91"/>
      <c r="B338" s="130"/>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c r="AO338" s="112"/>
      <c r="AP338" s="112"/>
      <c r="AQ338" s="112"/>
      <c r="AR338" s="112"/>
      <c r="AS338" s="112"/>
      <c r="AT338" s="112"/>
      <c r="AU338" s="112"/>
      <c r="AV338" s="112"/>
      <c r="AW338" s="112"/>
      <c r="AX338" s="112"/>
      <c r="AY338" s="112"/>
      <c r="AZ338" s="112"/>
      <c r="BA338" s="112"/>
      <c r="BB338" s="112"/>
      <c r="BC338" s="112"/>
      <c r="BD338" s="112"/>
      <c r="BE338" s="112"/>
      <c r="BF338" s="112"/>
      <c r="BG338" s="112"/>
      <c r="BH338" s="112"/>
      <c r="BI338" s="112"/>
      <c r="BJ338" s="112"/>
      <c r="BK338" s="112"/>
      <c r="BL338" s="112"/>
      <c r="BM338" s="112"/>
      <c r="BN338" s="112"/>
      <c r="BO338" s="112"/>
      <c r="BP338" s="112"/>
      <c r="BQ338" s="112"/>
      <c r="BR338" s="112"/>
      <c r="BS338" s="112"/>
      <c r="BT338" s="112"/>
      <c r="BU338" s="112"/>
    </row>
    <row r="339" spans="1:73" s="99" customFormat="1" x14ac:dyDescent="0.2">
      <c r="A339" s="91"/>
      <c r="B339" s="130"/>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c r="AO339" s="112"/>
      <c r="AP339" s="112"/>
      <c r="AQ339" s="112"/>
      <c r="AR339" s="112"/>
      <c r="AS339" s="112"/>
      <c r="AT339" s="112"/>
      <c r="AU339" s="112"/>
      <c r="AV339" s="112"/>
      <c r="AW339" s="112"/>
      <c r="AX339" s="112"/>
      <c r="AY339" s="112"/>
      <c r="AZ339" s="112"/>
      <c r="BA339" s="112"/>
      <c r="BB339" s="112"/>
      <c r="BC339" s="112"/>
      <c r="BD339" s="112"/>
      <c r="BE339" s="112"/>
      <c r="BF339" s="112"/>
      <c r="BG339" s="112"/>
      <c r="BH339" s="112"/>
      <c r="BI339" s="112"/>
      <c r="BJ339" s="112"/>
      <c r="BK339" s="112"/>
      <c r="BL339" s="112"/>
      <c r="BM339" s="112"/>
      <c r="BN339" s="112"/>
      <c r="BO339" s="112"/>
      <c r="BP339" s="112"/>
      <c r="BQ339" s="112"/>
      <c r="BR339" s="112"/>
      <c r="BS339" s="112"/>
      <c r="BT339" s="112"/>
      <c r="BU339" s="112"/>
    </row>
    <row r="340" spans="1:73" s="99" customFormat="1" x14ac:dyDescent="0.2">
      <c r="A340" s="91"/>
      <c r="B340" s="130"/>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c r="AO340" s="112"/>
      <c r="AP340" s="112"/>
      <c r="AQ340" s="112"/>
      <c r="AR340" s="112"/>
      <c r="AS340" s="112"/>
      <c r="AT340" s="112"/>
      <c r="AU340" s="112"/>
      <c r="AV340" s="112"/>
      <c r="AW340" s="112"/>
      <c r="AX340" s="112"/>
      <c r="AY340" s="112"/>
      <c r="AZ340" s="112"/>
      <c r="BA340" s="112"/>
      <c r="BB340" s="112"/>
      <c r="BC340" s="112"/>
      <c r="BD340" s="112"/>
      <c r="BE340" s="112"/>
      <c r="BF340" s="112"/>
      <c r="BG340" s="112"/>
      <c r="BH340" s="112"/>
      <c r="BI340" s="112"/>
      <c r="BJ340" s="112"/>
      <c r="BK340" s="112"/>
      <c r="BL340" s="112"/>
      <c r="BM340" s="112"/>
      <c r="BN340" s="112"/>
      <c r="BO340" s="112"/>
      <c r="BP340" s="112"/>
      <c r="BQ340" s="112"/>
      <c r="BR340" s="112"/>
      <c r="BS340" s="112"/>
      <c r="BT340" s="112"/>
      <c r="BU340" s="112"/>
    </row>
    <row r="341" spans="1:73" s="99" customFormat="1" x14ac:dyDescent="0.2">
      <c r="A341" s="91"/>
      <c r="B341" s="130"/>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c r="AO341" s="112"/>
      <c r="AP341" s="112"/>
      <c r="AQ341" s="112"/>
      <c r="AR341" s="112"/>
      <c r="AS341" s="112"/>
      <c r="AT341" s="112"/>
      <c r="AU341" s="112"/>
      <c r="AV341" s="112"/>
      <c r="AW341" s="112"/>
      <c r="AX341" s="112"/>
      <c r="AY341" s="112"/>
      <c r="AZ341" s="112"/>
      <c r="BA341" s="112"/>
      <c r="BB341" s="112"/>
      <c r="BC341" s="112"/>
      <c r="BD341" s="112"/>
      <c r="BE341" s="112"/>
      <c r="BF341" s="112"/>
      <c r="BG341" s="112"/>
      <c r="BH341" s="112"/>
      <c r="BI341" s="112"/>
      <c r="BJ341" s="112"/>
      <c r="BK341" s="112"/>
      <c r="BL341" s="112"/>
      <c r="BM341" s="112"/>
      <c r="BN341" s="112"/>
      <c r="BO341" s="112"/>
      <c r="BP341" s="112"/>
      <c r="BQ341" s="112"/>
      <c r="BR341" s="112"/>
      <c r="BS341" s="112"/>
      <c r="BT341" s="112"/>
      <c r="BU341" s="112"/>
    </row>
    <row r="342" spans="1:73" s="99" customFormat="1" x14ac:dyDescent="0.2">
      <c r="A342" s="91"/>
      <c r="B342" s="130"/>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c r="AO342" s="112"/>
      <c r="AP342" s="112"/>
      <c r="AQ342" s="112"/>
      <c r="AR342" s="112"/>
      <c r="AS342" s="112"/>
      <c r="AT342" s="112"/>
      <c r="AU342" s="112"/>
      <c r="AV342" s="112"/>
      <c r="AW342" s="112"/>
      <c r="AX342" s="112"/>
      <c r="AY342" s="112"/>
      <c r="AZ342" s="112"/>
      <c r="BA342" s="112"/>
      <c r="BB342" s="112"/>
      <c r="BC342" s="112"/>
      <c r="BD342" s="112"/>
      <c r="BE342" s="112"/>
      <c r="BF342" s="112"/>
      <c r="BG342" s="112"/>
      <c r="BH342" s="112"/>
      <c r="BI342" s="112"/>
      <c r="BJ342" s="112"/>
      <c r="BK342" s="112"/>
      <c r="BL342" s="112"/>
      <c r="BM342" s="112"/>
      <c r="BN342" s="112"/>
      <c r="BO342" s="112"/>
      <c r="BP342" s="112"/>
      <c r="BQ342" s="112"/>
      <c r="BR342" s="112"/>
      <c r="BS342" s="112"/>
      <c r="BT342" s="112"/>
      <c r="BU342" s="112"/>
    </row>
    <row r="343" spans="1:73" s="99" customFormat="1" x14ac:dyDescent="0.2">
      <c r="A343" s="91"/>
      <c r="B343" s="130"/>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c r="AO343" s="112"/>
      <c r="AP343" s="112"/>
      <c r="AQ343" s="112"/>
      <c r="AR343" s="112"/>
      <c r="AS343" s="112"/>
      <c r="AT343" s="112"/>
      <c r="AU343" s="112"/>
      <c r="AV343" s="112"/>
      <c r="AW343" s="112"/>
      <c r="AX343" s="112"/>
      <c r="AY343" s="112"/>
      <c r="AZ343" s="112"/>
      <c r="BA343" s="112"/>
      <c r="BB343" s="112"/>
      <c r="BC343" s="112"/>
      <c r="BD343" s="112"/>
      <c r="BE343" s="112"/>
      <c r="BF343" s="112"/>
      <c r="BG343" s="112"/>
      <c r="BH343" s="112"/>
      <c r="BI343" s="112"/>
      <c r="BJ343" s="112"/>
      <c r="BK343" s="112"/>
      <c r="BL343" s="112"/>
      <c r="BM343" s="112"/>
      <c r="BN343" s="112"/>
      <c r="BO343" s="112"/>
      <c r="BP343" s="112"/>
      <c r="BQ343" s="112"/>
      <c r="BR343" s="112"/>
      <c r="BS343" s="112"/>
      <c r="BT343" s="112"/>
      <c r="BU343" s="112"/>
    </row>
    <row r="344" spans="1:73" s="99" customFormat="1" x14ac:dyDescent="0.2">
      <c r="A344" s="91"/>
      <c r="B344" s="130"/>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c r="AO344" s="112"/>
      <c r="AP344" s="112"/>
      <c r="AQ344" s="112"/>
      <c r="AR344" s="112"/>
      <c r="AS344" s="112"/>
      <c r="AT344" s="112"/>
      <c r="AU344" s="112"/>
      <c r="AV344" s="112"/>
      <c r="AW344" s="112"/>
      <c r="AX344" s="112"/>
      <c r="AY344" s="112"/>
      <c r="AZ344" s="112"/>
      <c r="BA344" s="112"/>
      <c r="BB344" s="112"/>
      <c r="BC344" s="112"/>
      <c r="BD344" s="112"/>
      <c r="BE344" s="112"/>
      <c r="BF344" s="112"/>
      <c r="BG344" s="112"/>
      <c r="BH344" s="112"/>
      <c r="BI344" s="112"/>
      <c r="BJ344" s="112"/>
      <c r="BK344" s="112"/>
      <c r="BL344" s="112"/>
      <c r="BM344" s="112"/>
      <c r="BN344" s="112"/>
      <c r="BO344" s="112"/>
      <c r="BP344" s="112"/>
      <c r="BQ344" s="112"/>
      <c r="BR344" s="112"/>
      <c r="BS344" s="112"/>
      <c r="BT344" s="112"/>
      <c r="BU344" s="112"/>
    </row>
    <row r="345" spans="1:73" s="99" customFormat="1" x14ac:dyDescent="0.2">
      <c r="A345" s="91"/>
      <c r="B345" s="130"/>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c r="AO345" s="112"/>
      <c r="AP345" s="112"/>
      <c r="AQ345" s="112"/>
      <c r="AR345" s="112"/>
      <c r="AS345" s="112"/>
      <c r="AT345" s="112"/>
      <c r="AU345" s="112"/>
      <c r="AV345" s="112"/>
      <c r="AW345" s="112"/>
      <c r="AX345" s="112"/>
      <c r="AY345" s="112"/>
      <c r="AZ345" s="112"/>
      <c r="BA345" s="112"/>
      <c r="BB345" s="112"/>
      <c r="BC345" s="112"/>
      <c r="BD345" s="112"/>
      <c r="BE345" s="112"/>
      <c r="BF345" s="112"/>
      <c r="BG345" s="112"/>
      <c r="BH345" s="112"/>
      <c r="BI345" s="112"/>
      <c r="BJ345" s="112"/>
      <c r="BK345" s="112"/>
      <c r="BL345" s="112"/>
      <c r="BM345" s="112"/>
      <c r="BN345" s="112"/>
      <c r="BO345" s="112"/>
      <c r="BP345" s="112"/>
      <c r="BQ345" s="112"/>
      <c r="BR345" s="112"/>
      <c r="BS345" s="112"/>
      <c r="BT345" s="112"/>
      <c r="BU345" s="112"/>
    </row>
    <row r="346" spans="1:73" s="99" customFormat="1" x14ac:dyDescent="0.2">
      <c r="A346" s="91"/>
      <c r="B346" s="130"/>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c r="AO346" s="112"/>
      <c r="AP346" s="112"/>
      <c r="AQ346" s="112"/>
      <c r="AR346" s="112"/>
      <c r="AS346" s="112"/>
      <c r="AT346" s="112"/>
      <c r="AU346" s="112"/>
      <c r="AV346" s="112"/>
      <c r="AW346" s="112"/>
      <c r="AX346" s="112"/>
      <c r="AY346" s="112"/>
      <c r="AZ346" s="112"/>
      <c r="BA346" s="112"/>
      <c r="BB346" s="112"/>
      <c r="BC346" s="112"/>
      <c r="BD346" s="112"/>
      <c r="BE346" s="112"/>
      <c r="BF346" s="112"/>
      <c r="BG346" s="112"/>
      <c r="BH346" s="112"/>
      <c r="BI346" s="112"/>
      <c r="BJ346" s="112"/>
      <c r="BK346" s="112"/>
      <c r="BL346" s="112"/>
      <c r="BM346" s="112"/>
      <c r="BN346" s="112"/>
      <c r="BO346" s="112"/>
      <c r="BP346" s="112"/>
      <c r="BQ346" s="112"/>
      <c r="BR346" s="112"/>
      <c r="BS346" s="112"/>
      <c r="BT346" s="112"/>
      <c r="BU346" s="112"/>
    </row>
    <row r="347" spans="1:73" s="99" customFormat="1" x14ac:dyDescent="0.2">
      <c r="A347" s="91"/>
      <c r="B347" s="130"/>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c r="AO347" s="112"/>
      <c r="AP347" s="112"/>
      <c r="AQ347" s="112"/>
      <c r="AR347" s="112"/>
      <c r="AS347" s="112"/>
      <c r="AT347" s="112"/>
      <c r="AU347" s="112"/>
      <c r="AV347" s="112"/>
      <c r="AW347" s="112"/>
      <c r="AX347" s="112"/>
      <c r="AY347" s="112"/>
      <c r="AZ347" s="112"/>
      <c r="BA347" s="112"/>
      <c r="BB347" s="112"/>
      <c r="BC347" s="112"/>
      <c r="BD347" s="112"/>
      <c r="BE347" s="112"/>
      <c r="BF347" s="112"/>
      <c r="BG347" s="112"/>
      <c r="BH347" s="112"/>
      <c r="BI347" s="112"/>
      <c r="BJ347" s="112"/>
      <c r="BK347" s="112"/>
      <c r="BL347" s="112"/>
      <c r="BM347" s="112"/>
      <c r="BN347" s="112"/>
      <c r="BO347" s="112"/>
      <c r="BP347" s="112"/>
      <c r="BQ347" s="112"/>
      <c r="BR347" s="112"/>
      <c r="BS347" s="112"/>
      <c r="BT347" s="112"/>
      <c r="BU347" s="112"/>
    </row>
    <row r="348" spans="1:73" s="99" customFormat="1" x14ac:dyDescent="0.2">
      <c r="A348" s="91"/>
      <c r="B348" s="130"/>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c r="AO348" s="112"/>
      <c r="AP348" s="112"/>
      <c r="AQ348" s="112"/>
      <c r="AR348" s="112"/>
      <c r="AS348" s="112"/>
      <c r="AT348" s="112"/>
      <c r="AU348" s="112"/>
      <c r="AV348" s="112"/>
      <c r="AW348" s="112"/>
      <c r="AX348" s="112"/>
      <c r="AY348" s="112"/>
      <c r="AZ348" s="112"/>
      <c r="BA348" s="112"/>
      <c r="BB348" s="112"/>
      <c r="BC348" s="112"/>
      <c r="BD348" s="112"/>
      <c r="BE348" s="112"/>
      <c r="BF348" s="112"/>
      <c r="BG348" s="112"/>
      <c r="BH348" s="112"/>
      <c r="BI348" s="112"/>
      <c r="BJ348" s="112"/>
      <c r="BK348" s="112"/>
      <c r="BL348" s="112"/>
      <c r="BM348" s="112"/>
      <c r="BN348" s="112"/>
      <c r="BO348" s="112"/>
      <c r="BP348" s="112"/>
      <c r="BQ348" s="112"/>
      <c r="BR348" s="112"/>
      <c r="BS348" s="112"/>
      <c r="BT348" s="112"/>
      <c r="BU348" s="112"/>
    </row>
    <row r="349" spans="1:73" s="99" customFormat="1" x14ac:dyDescent="0.2">
      <c r="A349" s="91"/>
      <c r="B349" s="130"/>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2"/>
      <c r="AY349" s="112"/>
      <c r="AZ349" s="112"/>
      <c r="BA349" s="112"/>
      <c r="BB349" s="112"/>
      <c r="BC349" s="112"/>
      <c r="BD349" s="112"/>
      <c r="BE349" s="112"/>
      <c r="BF349" s="112"/>
      <c r="BG349" s="112"/>
      <c r="BH349" s="112"/>
      <c r="BI349" s="112"/>
      <c r="BJ349" s="112"/>
      <c r="BK349" s="112"/>
      <c r="BL349" s="112"/>
      <c r="BM349" s="112"/>
      <c r="BN349" s="112"/>
      <c r="BO349" s="112"/>
      <c r="BP349" s="112"/>
      <c r="BQ349" s="112"/>
      <c r="BR349" s="112"/>
      <c r="BS349" s="112"/>
      <c r="BT349" s="112"/>
      <c r="BU349" s="112"/>
    </row>
    <row r="350" spans="1:73" s="99" customFormat="1" x14ac:dyDescent="0.2">
      <c r="A350" s="91"/>
      <c r="B350" s="130"/>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c r="AO350" s="112"/>
      <c r="AP350" s="112"/>
      <c r="AQ350" s="112"/>
      <c r="AR350" s="112"/>
      <c r="AS350" s="112"/>
      <c r="AT350" s="112"/>
      <c r="AU350" s="112"/>
      <c r="AV350" s="112"/>
      <c r="AW350" s="112"/>
      <c r="AX350" s="112"/>
      <c r="AY350" s="112"/>
      <c r="AZ350" s="112"/>
      <c r="BA350" s="112"/>
      <c r="BB350" s="112"/>
      <c r="BC350" s="112"/>
      <c r="BD350" s="112"/>
      <c r="BE350" s="112"/>
      <c r="BF350" s="112"/>
      <c r="BG350" s="112"/>
      <c r="BH350" s="112"/>
      <c r="BI350" s="112"/>
      <c r="BJ350" s="112"/>
      <c r="BK350" s="112"/>
      <c r="BL350" s="112"/>
      <c r="BM350" s="112"/>
      <c r="BN350" s="112"/>
      <c r="BO350" s="112"/>
      <c r="BP350" s="112"/>
      <c r="BQ350" s="112"/>
      <c r="BR350" s="112"/>
      <c r="BS350" s="112"/>
      <c r="BT350" s="112"/>
      <c r="BU350" s="112"/>
    </row>
    <row r="351" spans="1:73" s="99" customFormat="1" x14ac:dyDescent="0.2">
      <c r="A351" s="91"/>
      <c r="B351" s="130"/>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c r="AO351" s="112"/>
      <c r="AP351" s="112"/>
      <c r="AQ351" s="112"/>
      <c r="AR351" s="112"/>
      <c r="AS351" s="112"/>
      <c r="AT351" s="112"/>
      <c r="AU351" s="112"/>
      <c r="AV351" s="112"/>
      <c r="AW351" s="112"/>
      <c r="AX351" s="112"/>
      <c r="AY351" s="112"/>
      <c r="AZ351" s="112"/>
      <c r="BA351" s="112"/>
      <c r="BB351" s="112"/>
      <c r="BC351" s="112"/>
      <c r="BD351" s="112"/>
      <c r="BE351" s="112"/>
      <c r="BF351" s="112"/>
      <c r="BG351" s="112"/>
      <c r="BH351" s="112"/>
      <c r="BI351" s="112"/>
      <c r="BJ351" s="112"/>
      <c r="BK351" s="112"/>
      <c r="BL351" s="112"/>
      <c r="BM351" s="112"/>
      <c r="BN351" s="112"/>
      <c r="BO351" s="112"/>
      <c r="BP351" s="112"/>
      <c r="BQ351" s="112"/>
      <c r="BR351" s="112"/>
      <c r="BS351" s="112"/>
      <c r="BT351" s="112"/>
      <c r="BU351" s="112"/>
    </row>
    <row r="352" spans="1:73" s="99" customFormat="1" x14ac:dyDescent="0.2">
      <c r="A352" s="91"/>
      <c r="B352" s="130"/>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c r="AO352" s="112"/>
      <c r="AP352" s="112"/>
      <c r="AQ352" s="112"/>
      <c r="AR352" s="112"/>
      <c r="AS352" s="112"/>
      <c r="AT352" s="112"/>
      <c r="AU352" s="112"/>
      <c r="AV352" s="112"/>
      <c r="AW352" s="112"/>
      <c r="AX352" s="112"/>
      <c r="AY352" s="112"/>
      <c r="AZ352" s="112"/>
      <c r="BA352" s="112"/>
      <c r="BB352" s="112"/>
      <c r="BC352" s="112"/>
      <c r="BD352" s="112"/>
      <c r="BE352" s="112"/>
      <c r="BF352" s="112"/>
      <c r="BG352" s="112"/>
      <c r="BH352" s="112"/>
      <c r="BI352" s="112"/>
      <c r="BJ352" s="112"/>
      <c r="BK352" s="112"/>
      <c r="BL352" s="112"/>
      <c r="BM352" s="112"/>
      <c r="BN352" s="112"/>
      <c r="BO352" s="112"/>
      <c r="BP352" s="112"/>
      <c r="BQ352" s="112"/>
      <c r="BR352" s="112"/>
      <c r="BS352" s="112"/>
      <c r="BT352" s="112"/>
      <c r="BU352" s="112"/>
    </row>
    <row r="353" spans="1:73" s="99" customFormat="1" x14ac:dyDescent="0.2">
      <c r="A353" s="91"/>
      <c r="B353" s="130"/>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c r="AO353" s="112"/>
      <c r="AP353" s="112"/>
      <c r="AQ353" s="112"/>
      <c r="AR353" s="112"/>
      <c r="AS353" s="112"/>
      <c r="AT353" s="112"/>
      <c r="AU353" s="112"/>
      <c r="AV353" s="112"/>
      <c r="AW353" s="112"/>
      <c r="AX353" s="112"/>
      <c r="AY353" s="112"/>
      <c r="AZ353" s="112"/>
      <c r="BA353" s="112"/>
      <c r="BB353" s="112"/>
      <c r="BC353" s="112"/>
      <c r="BD353" s="112"/>
      <c r="BE353" s="112"/>
      <c r="BF353" s="112"/>
      <c r="BG353" s="112"/>
      <c r="BH353" s="112"/>
      <c r="BI353" s="112"/>
      <c r="BJ353" s="112"/>
      <c r="BK353" s="112"/>
      <c r="BL353" s="112"/>
      <c r="BM353" s="112"/>
      <c r="BN353" s="112"/>
      <c r="BO353" s="112"/>
      <c r="BP353" s="112"/>
      <c r="BQ353" s="112"/>
      <c r="BR353" s="112"/>
      <c r="BS353" s="112"/>
      <c r="BT353" s="112"/>
      <c r="BU353" s="112"/>
    </row>
    <row r="354" spans="1:73" s="99" customFormat="1" x14ac:dyDescent="0.2">
      <c r="A354" s="91"/>
      <c r="B354" s="130"/>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c r="AO354" s="112"/>
      <c r="AP354" s="112"/>
      <c r="AQ354" s="112"/>
      <c r="AR354" s="112"/>
      <c r="AS354" s="112"/>
      <c r="AT354" s="112"/>
      <c r="AU354" s="112"/>
      <c r="AV354" s="112"/>
      <c r="AW354" s="112"/>
      <c r="AX354" s="112"/>
      <c r="AY354" s="112"/>
      <c r="AZ354" s="112"/>
      <c r="BA354" s="112"/>
      <c r="BB354" s="112"/>
      <c r="BC354" s="112"/>
      <c r="BD354" s="112"/>
      <c r="BE354" s="112"/>
      <c r="BF354" s="112"/>
      <c r="BG354" s="112"/>
      <c r="BH354" s="112"/>
      <c r="BI354" s="112"/>
      <c r="BJ354" s="112"/>
      <c r="BK354" s="112"/>
      <c r="BL354" s="112"/>
      <c r="BM354" s="112"/>
      <c r="BN354" s="112"/>
      <c r="BO354" s="112"/>
      <c r="BP354" s="112"/>
      <c r="BQ354" s="112"/>
      <c r="BR354" s="112"/>
      <c r="BS354" s="112"/>
      <c r="BT354" s="112"/>
      <c r="BU354" s="112"/>
    </row>
    <row r="355" spans="1:73" s="99" customFormat="1" x14ac:dyDescent="0.2">
      <c r="A355" s="91"/>
      <c r="B355" s="130"/>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c r="AO355" s="112"/>
      <c r="AP355" s="112"/>
      <c r="AQ355" s="112"/>
      <c r="AR355" s="112"/>
      <c r="AS355" s="112"/>
      <c r="AT355" s="112"/>
      <c r="AU355" s="112"/>
      <c r="AV355" s="112"/>
      <c r="AW355" s="112"/>
      <c r="AX355" s="112"/>
      <c r="AY355" s="112"/>
      <c r="AZ355" s="112"/>
      <c r="BA355" s="112"/>
      <c r="BB355" s="112"/>
      <c r="BC355" s="112"/>
      <c r="BD355" s="112"/>
      <c r="BE355" s="112"/>
      <c r="BF355" s="112"/>
      <c r="BG355" s="112"/>
      <c r="BH355" s="112"/>
      <c r="BI355" s="112"/>
      <c r="BJ355" s="112"/>
      <c r="BK355" s="112"/>
      <c r="BL355" s="112"/>
      <c r="BM355" s="112"/>
      <c r="BN355" s="112"/>
      <c r="BO355" s="112"/>
      <c r="BP355" s="112"/>
      <c r="BQ355" s="112"/>
      <c r="BR355" s="112"/>
      <c r="BS355" s="112"/>
      <c r="BT355" s="112"/>
      <c r="BU355" s="112"/>
    </row>
    <row r="356" spans="1:73" s="99" customFormat="1" x14ac:dyDescent="0.2">
      <c r="A356" s="91"/>
      <c r="B356" s="130"/>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c r="AO356" s="112"/>
      <c r="AP356" s="112"/>
      <c r="AQ356" s="112"/>
      <c r="AR356" s="112"/>
      <c r="AS356" s="112"/>
      <c r="AT356" s="112"/>
      <c r="AU356" s="112"/>
      <c r="AV356" s="112"/>
      <c r="AW356" s="112"/>
      <c r="AX356" s="112"/>
      <c r="AY356" s="112"/>
      <c r="AZ356" s="112"/>
      <c r="BA356" s="112"/>
      <c r="BB356" s="112"/>
      <c r="BC356" s="112"/>
      <c r="BD356" s="112"/>
      <c r="BE356" s="112"/>
      <c r="BF356" s="112"/>
      <c r="BG356" s="112"/>
      <c r="BH356" s="112"/>
      <c r="BI356" s="112"/>
      <c r="BJ356" s="112"/>
      <c r="BK356" s="112"/>
      <c r="BL356" s="112"/>
      <c r="BM356" s="112"/>
      <c r="BN356" s="112"/>
      <c r="BO356" s="112"/>
      <c r="BP356" s="112"/>
      <c r="BQ356" s="112"/>
      <c r="BR356" s="112"/>
      <c r="BS356" s="112"/>
      <c r="BT356" s="112"/>
      <c r="BU356" s="112"/>
    </row>
    <row r="357" spans="1:73" s="99" customFormat="1" x14ac:dyDescent="0.2">
      <c r="A357" s="91"/>
      <c r="B357" s="130"/>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c r="AO357" s="112"/>
      <c r="AP357" s="112"/>
      <c r="AQ357" s="112"/>
      <c r="AR357" s="112"/>
      <c r="AS357" s="112"/>
      <c r="AT357" s="112"/>
      <c r="AU357" s="112"/>
      <c r="AV357" s="112"/>
      <c r="AW357" s="112"/>
      <c r="AX357" s="112"/>
      <c r="AY357" s="112"/>
      <c r="AZ357" s="112"/>
      <c r="BA357" s="112"/>
      <c r="BB357" s="112"/>
      <c r="BC357" s="112"/>
      <c r="BD357" s="112"/>
      <c r="BE357" s="112"/>
      <c r="BF357" s="112"/>
      <c r="BG357" s="112"/>
      <c r="BH357" s="112"/>
      <c r="BI357" s="112"/>
      <c r="BJ357" s="112"/>
      <c r="BK357" s="112"/>
      <c r="BL357" s="112"/>
      <c r="BM357" s="112"/>
      <c r="BN357" s="112"/>
      <c r="BO357" s="112"/>
      <c r="BP357" s="112"/>
      <c r="BQ357" s="112"/>
      <c r="BR357" s="112"/>
      <c r="BS357" s="112"/>
      <c r="BT357" s="112"/>
      <c r="BU357" s="112"/>
    </row>
    <row r="358" spans="1:73" s="99" customFormat="1" x14ac:dyDescent="0.2">
      <c r="A358" s="91"/>
      <c r="B358" s="130"/>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c r="AO358" s="112"/>
      <c r="AP358" s="112"/>
      <c r="AQ358" s="112"/>
      <c r="AR358" s="112"/>
      <c r="AS358" s="112"/>
      <c r="AT358" s="112"/>
      <c r="AU358" s="112"/>
      <c r="AV358" s="112"/>
      <c r="AW358" s="112"/>
      <c r="AX358" s="112"/>
      <c r="AY358" s="112"/>
      <c r="AZ358" s="112"/>
      <c r="BA358" s="112"/>
      <c r="BB358" s="112"/>
      <c r="BC358" s="112"/>
      <c r="BD358" s="112"/>
      <c r="BE358" s="112"/>
      <c r="BF358" s="112"/>
      <c r="BG358" s="112"/>
      <c r="BH358" s="112"/>
      <c r="BI358" s="112"/>
      <c r="BJ358" s="112"/>
      <c r="BK358" s="112"/>
      <c r="BL358" s="112"/>
      <c r="BM358" s="112"/>
      <c r="BN358" s="112"/>
      <c r="BO358" s="112"/>
      <c r="BP358" s="112"/>
      <c r="BQ358" s="112"/>
      <c r="BR358" s="112"/>
      <c r="BS358" s="112"/>
      <c r="BT358" s="112"/>
      <c r="BU358" s="112"/>
    </row>
    <row r="359" spans="1:73" s="99" customFormat="1" x14ac:dyDescent="0.2">
      <c r="A359" s="91"/>
      <c r="B359" s="130"/>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c r="AO359" s="112"/>
      <c r="AP359" s="112"/>
      <c r="AQ359" s="112"/>
      <c r="AR359" s="112"/>
      <c r="AS359" s="112"/>
      <c r="AT359" s="112"/>
      <c r="AU359" s="112"/>
      <c r="AV359" s="112"/>
      <c r="AW359" s="112"/>
      <c r="AX359" s="112"/>
      <c r="AY359" s="112"/>
      <c r="AZ359" s="112"/>
      <c r="BA359" s="112"/>
      <c r="BB359" s="112"/>
      <c r="BC359" s="112"/>
      <c r="BD359" s="112"/>
      <c r="BE359" s="112"/>
      <c r="BF359" s="112"/>
      <c r="BG359" s="112"/>
      <c r="BH359" s="112"/>
      <c r="BI359" s="112"/>
      <c r="BJ359" s="112"/>
      <c r="BK359" s="112"/>
      <c r="BL359" s="112"/>
      <c r="BM359" s="112"/>
      <c r="BN359" s="112"/>
      <c r="BO359" s="112"/>
      <c r="BP359" s="112"/>
      <c r="BQ359" s="112"/>
      <c r="BR359" s="112"/>
      <c r="BS359" s="112"/>
      <c r="BT359" s="112"/>
      <c r="BU359" s="112"/>
    </row>
    <row r="360" spans="1:73" s="99" customFormat="1" x14ac:dyDescent="0.2">
      <c r="A360" s="91"/>
      <c r="B360" s="130"/>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c r="AO360" s="112"/>
      <c r="AP360" s="112"/>
      <c r="AQ360" s="112"/>
      <c r="AR360" s="112"/>
      <c r="AS360" s="112"/>
      <c r="AT360" s="112"/>
      <c r="AU360" s="112"/>
      <c r="AV360" s="112"/>
      <c r="AW360" s="112"/>
      <c r="AX360" s="112"/>
      <c r="AY360" s="112"/>
      <c r="AZ360" s="112"/>
      <c r="BA360" s="112"/>
      <c r="BB360" s="112"/>
      <c r="BC360" s="112"/>
      <c r="BD360" s="112"/>
      <c r="BE360" s="112"/>
      <c r="BF360" s="112"/>
      <c r="BG360" s="112"/>
      <c r="BH360" s="112"/>
      <c r="BI360" s="112"/>
      <c r="BJ360" s="112"/>
      <c r="BK360" s="112"/>
      <c r="BL360" s="112"/>
      <c r="BM360" s="112"/>
      <c r="BN360" s="112"/>
      <c r="BO360" s="112"/>
      <c r="BP360" s="112"/>
      <c r="BQ360" s="112"/>
      <c r="BR360" s="112"/>
      <c r="BS360" s="112"/>
      <c r="BT360" s="112"/>
      <c r="BU360" s="112"/>
    </row>
    <row r="361" spans="1:73" s="99" customFormat="1" x14ac:dyDescent="0.2">
      <c r="A361" s="91"/>
      <c r="B361" s="130"/>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c r="AO361" s="112"/>
      <c r="AP361" s="112"/>
      <c r="AQ361" s="112"/>
      <c r="AR361" s="112"/>
      <c r="AS361" s="112"/>
      <c r="AT361" s="112"/>
      <c r="AU361" s="112"/>
      <c r="AV361" s="112"/>
      <c r="AW361" s="112"/>
      <c r="AX361" s="112"/>
      <c r="AY361" s="112"/>
      <c r="AZ361" s="112"/>
      <c r="BA361" s="112"/>
      <c r="BB361" s="112"/>
      <c r="BC361" s="112"/>
      <c r="BD361" s="112"/>
      <c r="BE361" s="112"/>
      <c r="BF361" s="112"/>
      <c r="BG361" s="112"/>
      <c r="BH361" s="112"/>
      <c r="BI361" s="112"/>
      <c r="BJ361" s="112"/>
      <c r="BK361" s="112"/>
      <c r="BL361" s="112"/>
      <c r="BM361" s="112"/>
      <c r="BN361" s="112"/>
      <c r="BO361" s="112"/>
      <c r="BP361" s="112"/>
      <c r="BQ361" s="112"/>
      <c r="BR361" s="112"/>
      <c r="BS361" s="112"/>
      <c r="BT361" s="112"/>
      <c r="BU361" s="112"/>
    </row>
    <row r="362" spans="1:73" s="99" customFormat="1" x14ac:dyDescent="0.2">
      <c r="A362" s="91"/>
      <c r="B362" s="130"/>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c r="AO362" s="112"/>
      <c r="AP362" s="112"/>
      <c r="AQ362" s="112"/>
      <c r="AR362" s="112"/>
      <c r="AS362" s="112"/>
      <c r="AT362" s="112"/>
      <c r="AU362" s="112"/>
      <c r="AV362" s="112"/>
      <c r="AW362" s="112"/>
      <c r="AX362" s="112"/>
      <c r="AY362" s="112"/>
      <c r="AZ362" s="112"/>
      <c r="BA362" s="112"/>
      <c r="BB362" s="112"/>
      <c r="BC362" s="112"/>
      <c r="BD362" s="112"/>
      <c r="BE362" s="112"/>
      <c r="BF362" s="112"/>
      <c r="BG362" s="112"/>
      <c r="BH362" s="112"/>
      <c r="BI362" s="112"/>
      <c r="BJ362" s="112"/>
      <c r="BK362" s="112"/>
      <c r="BL362" s="112"/>
      <c r="BM362" s="112"/>
      <c r="BN362" s="112"/>
      <c r="BO362" s="112"/>
      <c r="BP362" s="112"/>
      <c r="BQ362" s="112"/>
      <c r="BR362" s="112"/>
      <c r="BS362" s="112"/>
      <c r="BT362" s="112"/>
      <c r="BU362" s="112"/>
    </row>
    <row r="363" spans="1:73" s="99" customFormat="1" x14ac:dyDescent="0.2">
      <c r="A363" s="91"/>
      <c r="B363" s="130"/>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c r="AO363" s="112"/>
      <c r="AP363" s="112"/>
      <c r="AQ363" s="112"/>
      <c r="AR363" s="112"/>
      <c r="AS363" s="112"/>
      <c r="AT363" s="112"/>
      <c r="AU363" s="112"/>
      <c r="AV363" s="112"/>
      <c r="AW363" s="112"/>
      <c r="AX363" s="112"/>
      <c r="AY363" s="112"/>
      <c r="AZ363" s="112"/>
      <c r="BA363" s="112"/>
      <c r="BB363" s="112"/>
      <c r="BC363" s="112"/>
      <c r="BD363" s="112"/>
      <c r="BE363" s="112"/>
      <c r="BF363" s="112"/>
      <c r="BG363" s="112"/>
      <c r="BH363" s="112"/>
      <c r="BI363" s="112"/>
      <c r="BJ363" s="112"/>
      <c r="BK363" s="112"/>
      <c r="BL363" s="112"/>
      <c r="BM363" s="112"/>
      <c r="BN363" s="112"/>
      <c r="BO363" s="112"/>
      <c r="BP363" s="112"/>
      <c r="BQ363" s="112"/>
      <c r="BR363" s="112"/>
      <c r="BS363" s="112"/>
      <c r="BT363" s="112"/>
      <c r="BU363" s="112"/>
    </row>
    <row r="364" spans="1:73" s="99" customFormat="1" x14ac:dyDescent="0.2">
      <c r="A364" s="91"/>
      <c r="B364" s="130"/>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c r="AO364" s="112"/>
      <c r="AP364" s="112"/>
      <c r="AQ364" s="112"/>
      <c r="AR364" s="112"/>
      <c r="AS364" s="112"/>
      <c r="AT364" s="112"/>
      <c r="AU364" s="112"/>
      <c r="AV364" s="112"/>
      <c r="AW364" s="112"/>
      <c r="AX364" s="112"/>
      <c r="AY364" s="112"/>
      <c r="AZ364" s="112"/>
      <c r="BA364" s="112"/>
      <c r="BB364" s="112"/>
      <c r="BC364" s="112"/>
      <c r="BD364" s="112"/>
      <c r="BE364" s="112"/>
      <c r="BF364" s="112"/>
      <c r="BG364" s="112"/>
      <c r="BH364" s="112"/>
      <c r="BI364" s="112"/>
      <c r="BJ364" s="112"/>
      <c r="BK364" s="112"/>
      <c r="BL364" s="112"/>
      <c r="BM364" s="112"/>
      <c r="BN364" s="112"/>
      <c r="BO364" s="112"/>
      <c r="BP364" s="112"/>
      <c r="BQ364" s="112"/>
      <c r="BR364" s="112"/>
      <c r="BS364" s="112"/>
      <c r="BT364" s="112"/>
      <c r="BU364" s="112"/>
    </row>
    <row r="365" spans="1:73" s="99" customFormat="1" x14ac:dyDescent="0.2">
      <c r="A365" s="91"/>
      <c r="B365" s="130"/>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c r="AO365" s="112"/>
      <c r="AP365" s="112"/>
      <c r="AQ365" s="112"/>
      <c r="AR365" s="112"/>
      <c r="AS365" s="112"/>
      <c r="AT365" s="112"/>
      <c r="AU365" s="112"/>
      <c r="AV365" s="112"/>
      <c r="AW365" s="112"/>
      <c r="AX365" s="112"/>
      <c r="AY365" s="112"/>
      <c r="AZ365" s="112"/>
      <c r="BA365" s="112"/>
      <c r="BB365" s="112"/>
      <c r="BC365" s="112"/>
      <c r="BD365" s="112"/>
      <c r="BE365" s="112"/>
      <c r="BF365" s="112"/>
      <c r="BG365" s="112"/>
      <c r="BH365" s="112"/>
      <c r="BI365" s="112"/>
      <c r="BJ365" s="112"/>
      <c r="BK365" s="112"/>
      <c r="BL365" s="112"/>
      <c r="BM365" s="112"/>
      <c r="BN365" s="112"/>
      <c r="BO365" s="112"/>
      <c r="BP365" s="112"/>
      <c r="BQ365" s="112"/>
      <c r="BR365" s="112"/>
      <c r="BS365" s="112"/>
      <c r="BT365" s="112"/>
      <c r="BU365" s="112"/>
    </row>
    <row r="366" spans="1:73" s="99" customFormat="1" x14ac:dyDescent="0.2">
      <c r="A366" s="91"/>
      <c r="B366" s="130"/>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c r="AO366" s="112"/>
      <c r="AP366" s="112"/>
      <c r="AQ366" s="112"/>
      <c r="AR366" s="112"/>
      <c r="AS366" s="112"/>
      <c r="AT366" s="112"/>
      <c r="AU366" s="112"/>
      <c r="AV366" s="112"/>
      <c r="AW366" s="112"/>
      <c r="AX366" s="112"/>
      <c r="AY366" s="112"/>
      <c r="AZ366" s="112"/>
      <c r="BA366" s="112"/>
      <c r="BB366" s="112"/>
      <c r="BC366" s="112"/>
      <c r="BD366" s="112"/>
      <c r="BE366" s="112"/>
      <c r="BF366" s="112"/>
      <c r="BG366" s="112"/>
      <c r="BH366" s="112"/>
      <c r="BI366" s="112"/>
      <c r="BJ366" s="112"/>
      <c r="BK366" s="112"/>
      <c r="BL366" s="112"/>
      <c r="BM366" s="112"/>
      <c r="BN366" s="112"/>
      <c r="BO366" s="112"/>
      <c r="BP366" s="112"/>
      <c r="BQ366" s="112"/>
      <c r="BR366" s="112"/>
      <c r="BS366" s="112"/>
      <c r="BT366" s="112"/>
      <c r="BU366" s="112"/>
    </row>
    <row r="367" spans="1:73" s="99" customFormat="1" x14ac:dyDescent="0.2">
      <c r="A367" s="91"/>
      <c r="B367" s="130"/>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2"/>
      <c r="AY367" s="112"/>
      <c r="AZ367" s="112"/>
      <c r="BA367" s="112"/>
      <c r="BB367" s="112"/>
      <c r="BC367" s="112"/>
      <c r="BD367" s="112"/>
      <c r="BE367" s="112"/>
      <c r="BF367" s="112"/>
      <c r="BG367" s="112"/>
      <c r="BH367" s="112"/>
      <c r="BI367" s="112"/>
      <c r="BJ367" s="112"/>
      <c r="BK367" s="112"/>
      <c r="BL367" s="112"/>
      <c r="BM367" s="112"/>
      <c r="BN367" s="112"/>
      <c r="BO367" s="112"/>
      <c r="BP367" s="112"/>
      <c r="BQ367" s="112"/>
      <c r="BR367" s="112"/>
      <c r="BS367" s="112"/>
      <c r="BT367" s="112"/>
      <c r="BU367" s="112"/>
    </row>
    <row r="368" spans="1:73" s="99" customFormat="1" x14ac:dyDescent="0.2">
      <c r="A368" s="91"/>
      <c r="B368" s="130"/>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2"/>
      <c r="AP368" s="112"/>
      <c r="AQ368" s="112"/>
      <c r="AR368" s="112"/>
      <c r="AS368" s="112"/>
      <c r="AT368" s="112"/>
      <c r="AU368" s="112"/>
      <c r="AV368" s="112"/>
      <c r="AW368" s="112"/>
      <c r="AX368" s="112"/>
      <c r="AY368" s="112"/>
      <c r="AZ368" s="112"/>
      <c r="BA368" s="112"/>
      <c r="BB368" s="112"/>
      <c r="BC368" s="112"/>
      <c r="BD368" s="112"/>
      <c r="BE368" s="112"/>
      <c r="BF368" s="112"/>
      <c r="BG368" s="112"/>
      <c r="BH368" s="112"/>
      <c r="BI368" s="112"/>
      <c r="BJ368" s="112"/>
      <c r="BK368" s="112"/>
      <c r="BL368" s="112"/>
      <c r="BM368" s="112"/>
      <c r="BN368" s="112"/>
      <c r="BO368" s="112"/>
      <c r="BP368" s="112"/>
      <c r="BQ368" s="112"/>
      <c r="BR368" s="112"/>
      <c r="BS368" s="112"/>
      <c r="BT368" s="112"/>
      <c r="BU368" s="112"/>
    </row>
    <row r="369" spans="1:73" s="99" customFormat="1" x14ac:dyDescent="0.2">
      <c r="A369" s="91"/>
      <c r="B369" s="130"/>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12"/>
      <c r="AY369" s="112"/>
      <c r="AZ369" s="112"/>
      <c r="BA369" s="112"/>
      <c r="BB369" s="112"/>
      <c r="BC369" s="112"/>
      <c r="BD369" s="112"/>
      <c r="BE369" s="112"/>
      <c r="BF369" s="112"/>
      <c r="BG369" s="112"/>
      <c r="BH369" s="112"/>
      <c r="BI369" s="112"/>
      <c r="BJ369" s="112"/>
      <c r="BK369" s="112"/>
      <c r="BL369" s="112"/>
      <c r="BM369" s="112"/>
      <c r="BN369" s="112"/>
      <c r="BO369" s="112"/>
      <c r="BP369" s="112"/>
      <c r="BQ369" s="112"/>
      <c r="BR369" s="112"/>
      <c r="BS369" s="112"/>
      <c r="BT369" s="112"/>
      <c r="BU369" s="112"/>
    </row>
    <row r="370" spans="1:73" s="99" customFormat="1" x14ac:dyDescent="0.2">
      <c r="A370" s="91"/>
      <c r="B370" s="130"/>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c r="AO370" s="112"/>
      <c r="AP370" s="112"/>
      <c r="AQ370" s="112"/>
      <c r="AR370" s="112"/>
      <c r="AS370" s="112"/>
      <c r="AT370" s="112"/>
      <c r="AU370" s="112"/>
      <c r="AV370" s="112"/>
      <c r="AW370" s="112"/>
      <c r="AX370" s="112"/>
      <c r="AY370" s="112"/>
      <c r="AZ370" s="112"/>
      <c r="BA370" s="112"/>
      <c r="BB370" s="112"/>
      <c r="BC370" s="112"/>
      <c r="BD370" s="112"/>
      <c r="BE370" s="112"/>
      <c r="BF370" s="112"/>
      <c r="BG370" s="112"/>
      <c r="BH370" s="112"/>
      <c r="BI370" s="112"/>
      <c r="BJ370" s="112"/>
      <c r="BK370" s="112"/>
      <c r="BL370" s="112"/>
      <c r="BM370" s="112"/>
      <c r="BN370" s="112"/>
      <c r="BO370" s="112"/>
      <c r="BP370" s="112"/>
      <c r="BQ370" s="112"/>
      <c r="BR370" s="112"/>
      <c r="BS370" s="112"/>
      <c r="BT370" s="112"/>
      <c r="BU370" s="112"/>
    </row>
    <row r="371" spans="1:73" s="99" customFormat="1" x14ac:dyDescent="0.2">
      <c r="A371" s="91"/>
      <c r="B371" s="130"/>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c r="AO371" s="112"/>
      <c r="AP371" s="112"/>
      <c r="AQ371" s="112"/>
      <c r="AR371" s="112"/>
      <c r="AS371" s="112"/>
      <c r="AT371" s="112"/>
      <c r="AU371" s="112"/>
      <c r="AV371" s="112"/>
      <c r="AW371" s="112"/>
      <c r="AX371" s="112"/>
      <c r="AY371" s="112"/>
      <c r="AZ371" s="112"/>
      <c r="BA371" s="112"/>
      <c r="BB371" s="112"/>
      <c r="BC371" s="112"/>
      <c r="BD371" s="112"/>
      <c r="BE371" s="112"/>
      <c r="BF371" s="112"/>
      <c r="BG371" s="112"/>
      <c r="BH371" s="112"/>
      <c r="BI371" s="112"/>
      <c r="BJ371" s="112"/>
      <c r="BK371" s="112"/>
      <c r="BL371" s="112"/>
      <c r="BM371" s="112"/>
      <c r="BN371" s="112"/>
      <c r="BO371" s="112"/>
      <c r="BP371" s="112"/>
      <c r="BQ371" s="112"/>
      <c r="BR371" s="112"/>
      <c r="BS371" s="112"/>
      <c r="BT371" s="112"/>
      <c r="BU371" s="112"/>
    </row>
    <row r="372" spans="1:73" s="99" customFormat="1" x14ac:dyDescent="0.2">
      <c r="A372" s="91"/>
      <c r="B372" s="130"/>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c r="AO372" s="112"/>
      <c r="AP372" s="112"/>
      <c r="AQ372" s="112"/>
      <c r="AR372" s="112"/>
      <c r="AS372" s="112"/>
      <c r="AT372" s="112"/>
      <c r="AU372" s="112"/>
      <c r="AV372" s="112"/>
      <c r="AW372" s="112"/>
      <c r="AX372" s="112"/>
      <c r="AY372" s="112"/>
      <c r="AZ372" s="112"/>
      <c r="BA372" s="112"/>
      <c r="BB372" s="112"/>
      <c r="BC372" s="112"/>
      <c r="BD372" s="112"/>
      <c r="BE372" s="112"/>
      <c r="BF372" s="112"/>
      <c r="BG372" s="112"/>
      <c r="BH372" s="112"/>
      <c r="BI372" s="112"/>
      <c r="BJ372" s="112"/>
      <c r="BK372" s="112"/>
      <c r="BL372" s="112"/>
      <c r="BM372" s="112"/>
      <c r="BN372" s="112"/>
      <c r="BO372" s="112"/>
      <c r="BP372" s="112"/>
      <c r="BQ372" s="112"/>
      <c r="BR372" s="112"/>
      <c r="BS372" s="112"/>
      <c r="BT372" s="112"/>
      <c r="BU372" s="112"/>
    </row>
    <row r="373" spans="1:73" s="99" customFormat="1" x14ac:dyDescent="0.2">
      <c r="A373" s="91"/>
      <c r="B373" s="130"/>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c r="AO373" s="112"/>
      <c r="AP373" s="112"/>
      <c r="AQ373" s="112"/>
      <c r="AR373" s="112"/>
      <c r="AS373" s="112"/>
      <c r="AT373" s="112"/>
      <c r="AU373" s="112"/>
      <c r="AV373" s="112"/>
      <c r="AW373" s="112"/>
      <c r="AX373" s="112"/>
      <c r="AY373" s="112"/>
      <c r="AZ373" s="112"/>
      <c r="BA373" s="112"/>
      <c r="BB373" s="112"/>
      <c r="BC373" s="112"/>
      <c r="BD373" s="112"/>
      <c r="BE373" s="112"/>
      <c r="BF373" s="112"/>
      <c r="BG373" s="112"/>
      <c r="BH373" s="112"/>
      <c r="BI373" s="112"/>
      <c r="BJ373" s="112"/>
      <c r="BK373" s="112"/>
      <c r="BL373" s="112"/>
      <c r="BM373" s="112"/>
      <c r="BN373" s="112"/>
      <c r="BO373" s="112"/>
      <c r="BP373" s="112"/>
      <c r="BQ373" s="112"/>
      <c r="BR373" s="112"/>
      <c r="BS373" s="112"/>
      <c r="BT373" s="112"/>
      <c r="BU373" s="112"/>
    </row>
    <row r="374" spans="1:73" s="99" customFormat="1" x14ac:dyDescent="0.2">
      <c r="A374" s="91"/>
      <c r="B374" s="130"/>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c r="AO374" s="112"/>
      <c r="AP374" s="112"/>
      <c r="AQ374" s="112"/>
      <c r="AR374" s="112"/>
      <c r="AS374" s="112"/>
      <c r="AT374" s="112"/>
      <c r="AU374" s="112"/>
      <c r="AV374" s="112"/>
      <c r="AW374" s="112"/>
      <c r="AX374" s="112"/>
      <c r="AY374" s="112"/>
      <c r="AZ374" s="112"/>
      <c r="BA374" s="112"/>
      <c r="BB374" s="112"/>
      <c r="BC374" s="112"/>
      <c r="BD374" s="112"/>
      <c r="BE374" s="112"/>
      <c r="BF374" s="112"/>
      <c r="BG374" s="112"/>
      <c r="BH374" s="112"/>
      <c r="BI374" s="112"/>
      <c r="BJ374" s="112"/>
      <c r="BK374" s="112"/>
      <c r="BL374" s="112"/>
      <c r="BM374" s="112"/>
      <c r="BN374" s="112"/>
      <c r="BO374" s="112"/>
      <c r="BP374" s="112"/>
      <c r="BQ374" s="112"/>
      <c r="BR374" s="112"/>
      <c r="BS374" s="112"/>
      <c r="BT374" s="112"/>
      <c r="BU374" s="112"/>
    </row>
    <row r="375" spans="1:73" s="99" customFormat="1" x14ac:dyDescent="0.2">
      <c r="A375" s="91"/>
      <c r="B375" s="130"/>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c r="AO375" s="112"/>
      <c r="AP375" s="112"/>
      <c r="AQ375" s="112"/>
      <c r="AR375" s="112"/>
      <c r="AS375" s="112"/>
      <c r="AT375" s="112"/>
      <c r="AU375" s="112"/>
      <c r="AV375" s="112"/>
      <c r="AW375" s="112"/>
      <c r="AX375" s="112"/>
      <c r="AY375" s="112"/>
      <c r="AZ375" s="112"/>
      <c r="BA375" s="112"/>
      <c r="BB375" s="112"/>
      <c r="BC375" s="112"/>
      <c r="BD375" s="112"/>
      <c r="BE375" s="112"/>
      <c r="BF375" s="112"/>
      <c r="BG375" s="112"/>
      <c r="BH375" s="112"/>
      <c r="BI375" s="112"/>
      <c r="BJ375" s="112"/>
      <c r="BK375" s="112"/>
      <c r="BL375" s="112"/>
      <c r="BM375" s="112"/>
      <c r="BN375" s="112"/>
      <c r="BO375" s="112"/>
      <c r="BP375" s="112"/>
      <c r="BQ375" s="112"/>
      <c r="BR375" s="112"/>
      <c r="BS375" s="112"/>
      <c r="BT375" s="112"/>
      <c r="BU375" s="112"/>
    </row>
    <row r="376" spans="1:73" s="99" customFormat="1" x14ac:dyDescent="0.2">
      <c r="A376" s="91"/>
      <c r="B376" s="130"/>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c r="AO376" s="112"/>
      <c r="AP376" s="112"/>
      <c r="AQ376" s="112"/>
      <c r="AR376" s="112"/>
      <c r="AS376" s="112"/>
      <c r="AT376" s="112"/>
      <c r="AU376" s="112"/>
      <c r="AV376" s="112"/>
      <c r="AW376" s="112"/>
      <c r="AX376" s="112"/>
      <c r="AY376" s="112"/>
      <c r="AZ376" s="112"/>
      <c r="BA376" s="112"/>
      <c r="BB376" s="112"/>
      <c r="BC376" s="112"/>
      <c r="BD376" s="112"/>
      <c r="BE376" s="112"/>
      <c r="BF376" s="112"/>
      <c r="BG376" s="112"/>
      <c r="BH376" s="112"/>
      <c r="BI376" s="112"/>
      <c r="BJ376" s="112"/>
      <c r="BK376" s="112"/>
      <c r="BL376" s="112"/>
      <c r="BM376" s="112"/>
      <c r="BN376" s="112"/>
      <c r="BO376" s="112"/>
      <c r="BP376" s="112"/>
      <c r="BQ376" s="112"/>
      <c r="BR376" s="112"/>
      <c r="BS376" s="112"/>
      <c r="BT376" s="112"/>
      <c r="BU376" s="112"/>
    </row>
    <row r="377" spans="1:73" s="99" customFormat="1" x14ac:dyDescent="0.2">
      <c r="A377" s="91"/>
      <c r="B377" s="130"/>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c r="AO377" s="112"/>
      <c r="AP377" s="112"/>
      <c r="AQ377" s="112"/>
      <c r="AR377" s="112"/>
      <c r="AS377" s="112"/>
      <c r="AT377" s="112"/>
      <c r="AU377" s="112"/>
      <c r="AV377" s="112"/>
      <c r="AW377" s="112"/>
      <c r="AX377" s="112"/>
      <c r="AY377" s="112"/>
      <c r="AZ377" s="112"/>
      <c r="BA377" s="112"/>
      <c r="BB377" s="112"/>
      <c r="BC377" s="112"/>
      <c r="BD377" s="112"/>
      <c r="BE377" s="112"/>
      <c r="BF377" s="112"/>
      <c r="BG377" s="112"/>
      <c r="BH377" s="112"/>
      <c r="BI377" s="112"/>
      <c r="BJ377" s="112"/>
      <c r="BK377" s="112"/>
      <c r="BL377" s="112"/>
      <c r="BM377" s="112"/>
      <c r="BN377" s="112"/>
      <c r="BO377" s="112"/>
      <c r="BP377" s="112"/>
      <c r="BQ377" s="112"/>
      <c r="BR377" s="112"/>
      <c r="BS377" s="112"/>
      <c r="BT377" s="112"/>
      <c r="BU377" s="112"/>
    </row>
    <row r="378" spans="1:73" s="99" customFormat="1" x14ac:dyDescent="0.2">
      <c r="A378" s="91"/>
      <c r="B378" s="130"/>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c r="AO378" s="112"/>
      <c r="AP378" s="112"/>
      <c r="AQ378" s="112"/>
      <c r="AR378" s="112"/>
      <c r="AS378" s="112"/>
      <c r="AT378" s="112"/>
      <c r="AU378" s="112"/>
      <c r="AV378" s="112"/>
      <c r="AW378" s="112"/>
      <c r="AX378" s="112"/>
      <c r="AY378" s="112"/>
      <c r="AZ378" s="112"/>
      <c r="BA378" s="112"/>
      <c r="BB378" s="112"/>
      <c r="BC378" s="112"/>
      <c r="BD378" s="112"/>
      <c r="BE378" s="112"/>
      <c r="BF378" s="112"/>
      <c r="BG378" s="112"/>
      <c r="BH378" s="112"/>
      <c r="BI378" s="112"/>
      <c r="BJ378" s="112"/>
      <c r="BK378" s="112"/>
      <c r="BL378" s="112"/>
      <c r="BM378" s="112"/>
      <c r="BN378" s="112"/>
      <c r="BO378" s="112"/>
      <c r="BP378" s="112"/>
      <c r="BQ378" s="112"/>
      <c r="BR378" s="112"/>
      <c r="BS378" s="112"/>
      <c r="BT378" s="112"/>
      <c r="BU378" s="112"/>
    </row>
    <row r="379" spans="1:73" s="99" customFormat="1" x14ac:dyDescent="0.2">
      <c r="A379" s="91"/>
      <c r="B379" s="130"/>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c r="AO379" s="112"/>
      <c r="AP379" s="112"/>
      <c r="AQ379" s="112"/>
      <c r="AR379" s="112"/>
      <c r="AS379" s="112"/>
      <c r="AT379" s="112"/>
      <c r="AU379" s="112"/>
      <c r="AV379" s="112"/>
      <c r="AW379" s="112"/>
      <c r="AX379" s="112"/>
      <c r="AY379" s="112"/>
      <c r="AZ379" s="112"/>
      <c r="BA379" s="112"/>
      <c r="BB379" s="112"/>
      <c r="BC379" s="112"/>
      <c r="BD379" s="112"/>
      <c r="BE379" s="112"/>
      <c r="BF379" s="112"/>
      <c r="BG379" s="112"/>
      <c r="BH379" s="112"/>
      <c r="BI379" s="112"/>
      <c r="BJ379" s="112"/>
      <c r="BK379" s="112"/>
      <c r="BL379" s="112"/>
      <c r="BM379" s="112"/>
      <c r="BN379" s="112"/>
      <c r="BO379" s="112"/>
      <c r="BP379" s="112"/>
      <c r="BQ379" s="112"/>
      <c r="BR379" s="112"/>
      <c r="BS379" s="112"/>
      <c r="BT379" s="112"/>
      <c r="BU379" s="112"/>
    </row>
    <row r="380" spans="1:73" s="99" customFormat="1" x14ac:dyDescent="0.2">
      <c r="A380" s="91"/>
      <c r="B380" s="130"/>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c r="AO380" s="112"/>
      <c r="AP380" s="112"/>
      <c r="AQ380" s="112"/>
      <c r="AR380" s="112"/>
      <c r="AS380" s="112"/>
      <c r="AT380" s="112"/>
      <c r="AU380" s="112"/>
      <c r="AV380" s="112"/>
      <c r="AW380" s="112"/>
      <c r="AX380" s="112"/>
      <c r="AY380" s="112"/>
      <c r="AZ380" s="112"/>
      <c r="BA380" s="112"/>
      <c r="BB380" s="112"/>
      <c r="BC380" s="112"/>
      <c r="BD380" s="112"/>
      <c r="BE380" s="112"/>
      <c r="BF380" s="112"/>
      <c r="BG380" s="112"/>
      <c r="BH380" s="112"/>
      <c r="BI380" s="112"/>
      <c r="BJ380" s="112"/>
      <c r="BK380" s="112"/>
      <c r="BL380" s="112"/>
      <c r="BM380" s="112"/>
      <c r="BN380" s="112"/>
      <c r="BO380" s="112"/>
      <c r="BP380" s="112"/>
      <c r="BQ380" s="112"/>
      <c r="BR380" s="112"/>
      <c r="BS380" s="112"/>
      <c r="BT380" s="112"/>
      <c r="BU380" s="112"/>
    </row>
    <row r="381" spans="1:73" s="99" customFormat="1" x14ac:dyDescent="0.2">
      <c r="A381" s="91"/>
      <c r="B381" s="130"/>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c r="AO381" s="112"/>
      <c r="AP381" s="112"/>
      <c r="AQ381" s="112"/>
      <c r="AR381" s="112"/>
      <c r="AS381" s="112"/>
      <c r="AT381" s="112"/>
      <c r="AU381" s="112"/>
      <c r="AV381" s="112"/>
      <c r="AW381" s="112"/>
      <c r="AX381" s="112"/>
      <c r="AY381" s="112"/>
      <c r="AZ381" s="112"/>
      <c r="BA381" s="112"/>
      <c r="BB381" s="112"/>
      <c r="BC381" s="112"/>
      <c r="BD381" s="112"/>
      <c r="BE381" s="112"/>
      <c r="BF381" s="112"/>
      <c r="BG381" s="112"/>
      <c r="BH381" s="112"/>
      <c r="BI381" s="112"/>
      <c r="BJ381" s="112"/>
      <c r="BK381" s="112"/>
      <c r="BL381" s="112"/>
      <c r="BM381" s="112"/>
      <c r="BN381" s="112"/>
      <c r="BO381" s="112"/>
      <c r="BP381" s="112"/>
      <c r="BQ381" s="112"/>
      <c r="BR381" s="112"/>
      <c r="BS381" s="112"/>
      <c r="BT381" s="112"/>
      <c r="BU381" s="112"/>
    </row>
    <row r="382" spans="1:73" s="99" customFormat="1" x14ac:dyDescent="0.2">
      <c r="A382" s="91"/>
      <c r="B382" s="130"/>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c r="AO382" s="112"/>
      <c r="AP382" s="112"/>
      <c r="AQ382" s="112"/>
      <c r="AR382" s="112"/>
      <c r="AS382" s="112"/>
      <c r="AT382" s="112"/>
      <c r="AU382" s="112"/>
      <c r="AV382" s="112"/>
      <c r="AW382" s="112"/>
      <c r="AX382" s="112"/>
      <c r="AY382" s="112"/>
      <c r="AZ382" s="112"/>
      <c r="BA382" s="112"/>
      <c r="BB382" s="112"/>
      <c r="BC382" s="112"/>
      <c r="BD382" s="112"/>
      <c r="BE382" s="112"/>
      <c r="BF382" s="112"/>
      <c r="BG382" s="112"/>
      <c r="BH382" s="112"/>
      <c r="BI382" s="112"/>
      <c r="BJ382" s="112"/>
      <c r="BK382" s="112"/>
      <c r="BL382" s="112"/>
      <c r="BM382" s="112"/>
      <c r="BN382" s="112"/>
      <c r="BO382" s="112"/>
      <c r="BP382" s="112"/>
      <c r="BQ382" s="112"/>
      <c r="BR382" s="112"/>
      <c r="BS382" s="112"/>
      <c r="BT382" s="112"/>
      <c r="BU382" s="112"/>
    </row>
    <row r="383" spans="1:73" s="99" customFormat="1" x14ac:dyDescent="0.2">
      <c r="A383" s="91"/>
      <c r="B383" s="130"/>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c r="AO383" s="112"/>
      <c r="AP383" s="112"/>
      <c r="AQ383" s="112"/>
      <c r="AR383" s="112"/>
      <c r="AS383" s="112"/>
      <c r="AT383" s="112"/>
      <c r="AU383" s="112"/>
      <c r="AV383" s="112"/>
      <c r="AW383" s="112"/>
      <c r="AX383" s="112"/>
      <c r="AY383" s="112"/>
      <c r="AZ383" s="112"/>
      <c r="BA383" s="112"/>
      <c r="BB383" s="112"/>
      <c r="BC383" s="112"/>
      <c r="BD383" s="112"/>
      <c r="BE383" s="112"/>
      <c r="BF383" s="112"/>
      <c r="BG383" s="112"/>
      <c r="BH383" s="112"/>
      <c r="BI383" s="112"/>
      <c r="BJ383" s="112"/>
      <c r="BK383" s="112"/>
      <c r="BL383" s="112"/>
      <c r="BM383" s="112"/>
      <c r="BN383" s="112"/>
      <c r="BO383" s="112"/>
      <c r="BP383" s="112"/>
      <c r="BQ383" s="112"/>
      <c r="BR383" s="112"/>
      <c r="BS383" s="112"/>
      <c r="BT383" s="112"/>
      <c r="BU383" s="112"/>
    </row>
    <row r="384" spans="1:73" s="99" customFormat="1" x14ac:dyDescent="0.2">
      <c r="A384" s="91"/>
      <c r="B384" s="130"/>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c r="AO384" s="112"/>
      <c r="AP384" s="112"/>
      <c r="AQ384" s="112"/>
      <c r="AR384" s="112"/>
      <c r="AS384" s="112"/>
      <c r="AT384" s="112"/>
      <c r="AU384" s="112"/>
      <c r="AV384" s="112"/>
      <c r="AW384" s="112"/>
      <c r="AX384" s="112"/>
      <c r="AY384" s="112"/>
      <c r="AZ384" s="112"/>
      <c r="BA384" s="112"/>
      <c r="BB384" s="112"/>
      <c r="BC384" s="112"/>
      <c r="BD384" s="112"/>
      <c r="BE384" s="112"/>
      <c r="BF384" s="112"/>
      <c r="BG384" s="112"/>
      <c r="BH384" s="112"/>
      <c r="BI384" s="112"/>
      <c r="BJ384" s="112"/>
      <c r="BK384" s="112"/>
      <c r="BL384" s="112"/>
      <c r="BM384" s="112"/>
      <c r="BN384" s="112"/>
      <c r="BO384" s="112"/>
      <c r="BP384" s="112"/>
      <c r="BQ384" s="112"/>
      <c r="BR384" s="112"/>
      <c r="BS384" s="112"/>
      <c r="BT384" s="112"/>
      <c r="BU384" s="112"/>
    </row>
    <row r="385" spans="1:73" s="99" customFormat="1" x14ac:dyDescent="0.2">
      <c r="A385" s="91"/>
      <c r="B385" s="130"/>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c r="AO385" s="112"/>
      <c r="AP385" s="112"/>
      <c r="AQ385" s="112"/>
      <c r="AR385" s="112"/>
      <c r="AS385" s="112"/>
      <c r="AT385" s="112"/>
      <c r="AU385" s="112"/>
      <c r="AV385" s="112"/>
      <c r="AW385" s="112"/>
      <c r="AX385" s="112"/>
      <c r="AY385" s="112"/>
      <c r="AZ385" s="112"/>
      <c r="BA385" s="112"/>
      <c r="BB385" s="112"/>
      <c r="BC385" s="112"/>
      <c r="BD385" s="112"/>
      <c r="BE385" s="112"/>
      <c r="BF385" s="112"/>
      <c r="BG385" s="112"/>
      <c r="BH385" s="112"/>
      <c r="BI385" s="112"/>
      <c r="BJ385" s="112"/>
      <c r="BK385" s="112"/>
      <c r="BL385" s="112"/>
      <c r="BM385" s="112"/>
      <c r="BN385" s="112"/>
      <c r="BO385" s="112"/>
      <c r="BP385" s="112"/>
      <c r="BQ385" s="112"/>
      <c r="BR385" s="112"/>
      <c r="BS385" s="112"/>
      <c r="BT385" s="112"/>
      <c r="BU385" s="112"/>
    </row>
    <row r="386" spans="1:73" s="99" customFormat="1" x14ac:dyDescent="0.2">
      <c r="A386" s="91"/>
      <c r="B386" s="130"/>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c r="AO386" s="112"/>
      <c r="AP386" s="112"/>
      <c r="AQ386" s="112"/>
      <c r="AR386" s="112"/>
      <c r="AS386" s="112"/>
      <c r="AT386" s="112"/>
      <c r="AU386" s="112"/>
      <c r="AV386" s="112"/>
      <c r="AW386" s="112"/>
      <c r="AX386" s="112"/>
      <c r="AY386" s="112"/>
      <c r="AZ386" s="112"/>
      <c r="BA386" s="112"/>
      <c r="BB386" s="112"/>
      <c r="BC386" s="112"/>
      <c r="BD386" s="112"/>
      <c r="BE386" s="112"/>
      <c r="BF386" s="112"/>
      <c r="BG386" s="112"/>
      <c r="BH386" s="112"/>
      <c r="BI386" s="112"/>
      <c r="BJ386" s="112"/>
      <c r="BK386" s="112"/>
      <c r="BL386" s="112"/>
      <c r="BM386" s="112"/>
      <c r="BN386" s="112"/>
      <c r="BO386" s="112"/>
      <c r="BP386" s="112"/>
      <c r="BQ386" s="112"/>
      <c r="BR386" s="112"/>
      <c r="BS386" s="112"/>
      <c r="BT386" s="112"/>
      <c r="BU386" s="112"/>
    </row>
    <row r="387" spans="1:73" s="99" customFormat="1" x14ac:dyDescent="0.2">
      <c r="A387" s="91"/>
      <c r="B387" s="130"/>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c r="AO387" s="112"/>
      <c r="AP387" s="112"/>
      <c r="AQ387" s="112"/>
      <c r="AR387" s="112"/>
      <c r="AS387" s="112"/>
      <c r="AT387" s="112"/>
      <c r="AU387" s="112"/>
      <c r="AV387" s="112"/>
      <c r="AW387" s="112"/>
      <c r="AX387" s="112"/>
      <c r="AY387" s="112"/>
      <c r="AZ387" s="112"/>
      <c r="BA387" s="112"/>
      <c r="BB387" s="112"/>
      <c r="BC387" s="112"/>
      <c r="BD387" s="112"/>
      <c r="BE387" s="112"/>
      <c r="BF387" s="112"/>
      <c r="BG387" s="112"/>
      <c r="BH387" s="112"/>
      <c r="BI387" s="112"/>
      <c r="BJ387" s="112"/>
      <c r="BK387" s="112"/>
      <c r="BL387" s="112"/>
      <c r="BM387" s="112"/>
      <c r="BN387" s="112"/>
      <c r="BO387" s="112"/>
      <c r="BP387" s="112"/>
      <c r="BQ387" s="112"/>
      <c r="BR387" s="112"/>
      <c r="BS387" s="112"/>
      <c r="BT387" s="112"/>
      <c r="BU387" s="112"/>
    </row>
    <row r="388" spans="1:73" s="99" customFormat="1" x14ac:dyDescent="0.2">
      <c r="A388" s="91"/>
      <c r="B388" s="130"/>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c r="AO388" s="112"/>
      <c r="AP388" s="112"/>
      <c r="AQ388" s="112"/>
      <c r="AR388" s="112"/>
      <c r="AS388" s="112"/>
      <c r="AT388" s="112"/>
      <c r="AU388" s="112"/>
      <c r="AV388" s="112"/>
      <c r="AW388" s="112"/>
      <c r="AX388" s="112"/>
      <c r="AY388" s="112"/>
      <c r="AZ388" s="112"/>
      <c r="BA388" s="112"/>
      <c r="BB388" s="112"/>
      <c r="BC388" s="112"/>
      <c r="BD388" s="112"/>
      <c r="BE388" s="112"/>
      <c r="BF388" s="112"/>
      <c r="BG388" s="112"/>
      <c r="BH388" s="112"/>
      <c r="BI388" s="112"/>
      <c r="BJ388" s="112"/>
      <c r="BK388" s="112"/>
      <c r="BL388" s="112"/>
      <c r="BM388" s="112"/>
      <c r="BN388" s="112"/>
      <c r="BO388" s="112"/>
      <c r="BP388" s="112"/>
      <c r="BQ388" s="112"/>
      <c r="BR388" s="112"/>
      <c r="BS388" s="112"/>
      <c r="BT388" s="112"/>
      <c r="BU388" s="112"/>
    </row>
    <row r="389" spans="1:73" s="99" customFormat="1" x14ac:dyDescent="0.2">
      <c r="A389" s="91"/>
      <c r="B389" s="130"/>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c r="AO389" s="112"/>
      <c r="AP389" s="112"/>
      <c r="AQ389" s="112"/>
      <c r="AR389" s="112"/>
      <c r="AS389" s="112"/>
      <c r="AT389" s="112"/>
      <c r="AU389" s="112"/>
      <c r="AV389" s="112"/>
      <c r="AW389" s="112"/>
      <c r="AX389" s="112"/>
      <c r="AY389" s="112"/>
      <c r="AZ389" s="112"/>
      <c r="BA389" s="112"/>
      <c r="BB389" s="112"/>
      <c r="BC389" s="112"/>
      <c r="BD389" s="112"/>
      <c r="BE389" s="112"/>
      <c r="BF389" s="112"/>
      <c r="BG389" s="112"/>
      <c r="BH389" s="112"/>
      <c r="BI389" s="112"/>
      <c r="BJ389" s="112"/>
      <c r="BK389" s="112"/>
      <c r="BL389" s="112"/>
      <c r="BM389" s="112"/>
      <c r="BN389" s="112"/>
      <c r="BO389" s="112"/>
      <c r="BP389" s="112"/>
      <c r="BQ389" s="112"/>
      <c r="BR389" s="112"/>
      <c r="BS389" s="112"/>
      <c r="BT389" s="112"/>
      <c r="BU389" s="112"/>
    </row>
    <row r="390" spans="1:73" s="99" customFormat="1" x14ac:dyDescent="0.2">
      <c r="A390" s="91"/>
      <c r="B390" s="130"/>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c r="AO390" s="112"/>
      <c r="AP390" s="112"/>
      <c r="AQ390" s="112"/>
      <c r="AR390" s="112"/>
      <c r="AS390" s="112"/>
      <c r="AT390" s="112"/>
      <c r="AU390" s="112"/>
      <c r="AV390" s="112"/>
      <c r="AW390" s="112"/>
      <c r="AX390" s="112"/>
      <c r="AY390" s="112"/>
      <c r="AZ390" s="112"/>
      <c r="BA390" s="112"/>
      <c r="BB390" s="112"/>
      <c r="BC390" s="112"/>
      <c r="BD390" s="112"/>
      <c r="BE390" s="112"/>
      <c r="BF390" s="112"/>
      <c r="BG390" s="112"/>
      <c r="BH390" s="112"/>
      <c r="BI390" s="112"/>
      <c r="BJ390" s="112"/>
      <c r="BK390" s="112"/>
      <c r="BL390" s="112"/>
      <c r="BM390" s="112"/>
      <c r="BN390" s="112"/>
      <c r="BO390" s="112"/>
      <c r="BP390" s="112"/>
      <c r="BQ390" s="112"/>
      <c r="BR390" s="112"/>
      <c r="BS390" s="112"/>
      <c r="BT390" s="112"/>
      <c r="BU390" s="112"/>
    </row>
    <row r="391" spans="1:73" s="99" customFormat="1" x14ac:dyDescent="0.2">
      <c r="A391" s="91"/>
      <c r="B391" s="130"/>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c r="AO391" s="112"/>
      <c r="AP391" s="112"/>
      <c r="AQ391" s="112"/>
      <c r="AR391" s="112"/>
      <c r="AS391" s="112"/>
      <c r="AT391" s="112"/>
      <c r="AU391" s="112"/>
      <c r="AV391" s="112"/>
      <c r="AW391" s="112"/>
      <c r="AX391" s="112"/>
      <c r="AY391" s="112"/>
      <c r="AZ391" s="112"/>
      <c r="BA391" s="112"/>
      <c r="BB391" s="112"/>
      <c r="BC391" s="112"/>
      <c r="BD391" s="112"/>
      <c r="BE391" s="112"/>
      <c r="BF391" s="112"/>
      <c r="BG391" s="112"/>
      <c r="BH391" s="112"/>
      <c r="BI391" s="112"/>
      <c r="BJ391" s="112"/>
      <c r="BK391" s="112"/>
      <c r="BL391" s="112"/>
      <c r="BM391" s="112"/>
      <c r="BN391" s="112"/>
      <c r="BO391" s="112"/>
      <c r="BP391" s="112"/>
      <c r="BQ391" s="112"/>
      <c r="BR391" s="112"/>
      <c r="BS391" s="112"/>
      <c r="BT391" s="112"/>
      <c r="BU391" s="112"/>
    </row>
    <row r="392" spans="1:73" s="99" customFormat="1" x14ac:dyDescent="0.2">
      <c r="A392" s="91"/>
      <c r="B392" s="130"/>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c r="AO392" s="112"/>
      <c r="AP392" s="112"/>
      <c r="AQ392" s="112"/>
      <c r="AR392" s="112"/>
      <c r="AS392" s="112"/>
      <c r="AT392" s="112"/>
      <c r="AU392" s="112"/>
      <c r="AV392" s="112"/>
      <c r="AW392" s="112"/>
      <c r="AX392" s="112"/>
      <c r="AY392" s="112"/>
      <c r="AZ392" s="112"/>
      <c r="BA392" s="112"/>
      <c r="BB392" s="112"/>
      <c r="BC392" s="112"/>
      <c r="BD392" s="112"/>
      <c r="BE392" s="112"/>
      <c r="BF392" s="112"/>
      <c r="BG392" s="112"/>
      <c r="BH392" s="112"/>
      <c r="BI392" s="112"/>
      <c r="BJ392" s="112"/>
      <c r="BK392" s="112"/>
      <c r="BL392" s="112"/>
      <c r="BM392" s="112"/>
      <c r="BN392" s="112"/>
      <c r="BO392" s="112"/>
      <c r="BP392" s="112"/>
      <c r="BQ392" s="112"/>
      <c r="BR392" s="112"/>
      <c r="BS392" s="112"/>
      <c r="BT392" s="112"/>
      <c r="BU392" s="112"/>
    </row>
    <row r="393" spans="1:73" s="99" customFormat="1" x14ac:dyDescent="0.2">
      <c r="A393" s="91"/>
      <c r="B393" s="130"/>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c r="AO393" s="112"/>
      <c r="AP393" s="112"/>
      <c r="AQ393" s="112"/>
      <c r="AR393" s="112"/>
      <c r="AS393" s="112"/>
      <c r="AT393" s="112"/>
      <c r="AU393" s="112"/>
      <c r="AV393" s="112"/>
      <c r="AW393" s="112"/>
      <c r="AX393" s="112"/>
      <c r="AY393" s="112"/>
      <c r="AZ393" s="112"/>
      <c r="BA393" s="112"/>
      <c r="BB393" s="112"/>
      <c r="BC393" s="112"/>
      <c r="BD393" s="112"/>
      <c r="BE393" s="112"/>
      <c r="BF393" s="112"/>
      <c r="BG393" s="112"/>
      <c r="BH393" s="112"/>
      <c r="BI393" s="112"/>
      <c r="BJ393" s="112"/>
      <c r="BK393" s="112"/>
      <c r="BL393" s="112"/>
      <c r="BM393" s="112"/>
      <c r="BN393" s="112"/>
      <c r="BO393" s="112"/>
      <c r="BP393" s="112"/>
      <c r="BQ393" s="112"/>
      <c r="BR393" s="112"/>
      <c r="BS393" s="112"/>
      <c r="BT393" s="112"/>
      <c r="BU393" s="112"/>
    </row>
    <row r="394" spans="1:73" s="99" customFormat="1" x14ac:dyDescent="0.2">
      <c r="A394" s="91"/>
      <c r="B394" s="130"/>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c r="AO394" s="112"/>
      <c r="AP394" s="112"/>
      <c r="AQ394" s="112"/>
      <c r="AR394" s="112"/>
      <c r="AS394" s="112"/>
      <c r="AT394" s="112"/>
      <c r="AU394" s="112"/>
      <c r="AV394" s="112"/>
      <c r="AW394" s="112"/>
      <c r="AX394" s="112"/>
      <c r="AY394" s="112"/>
      <c r="AZ394" s="112"/>
      <c r="BA394" s="112"/>
      <c r="BB394" s="112"/>
      <c r="BC394" s="112"/>
      <c r="BD394" s="112"/>
      <c r="BE394" s="112"/>
      <c r="BF394" s="112"/>
      <c r="BG394" s="112"/>
      <c r="BH394" s="112"/>
      <c r="BI394" s="112"/>
      <c r="BJ394" s="112"/>
      <c r="BK394" s="112"/>
      <c r="BL394" s="112"/>
      <c r="BM394" s="112"/>
      <c r="BN394" s="112"/>
      <c r="BO394" s="112"/>
      <c r="BP394" s="112"/>
      <c r="BQ394" s="112"/>
      <c r="BR394" s="112"/>
      <c r="BS394" s="112"/>
      <c r="BT394" s="112"/>
      <c r="BU394" s="112"/>
    </row>
    <row r="395" spans="1:73" s="99" customFormat="1" x14ac:dyDescent="0.2">
      <c r="A395" s="91"/>
      <c r="B395" s="130"/>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c r="AO395" s="112"/>
      <c r="AP395" s="112"/>
      <c r="AQ395" s="112"/>
      <c r="AR395" s="112"/>
      <c r="AS395" s="112"/>
      <c r="AT395" s="112"/>
      <c r="AU395" s="112"/>
      <c r="AV395" s="112"/>
      <c r="AW395" s="112"/>
      <c r="AX395" s="112"/>
      <c r="AY395" s="112"/>
      <c r="AZ395" s="112"/>
      <c r="BA395" s="112"/>
      <c r="BB395" s="112"/>
      <c r="BC395" s="112"/>
      <c r="BD395" s="112"/>
      <c r="BE395" s="112"/>
      <c r="BF395" s="112"/>
      <c r="BG395" s="112"/>
      <c r="BH395" s="112"/>
      <c r="BI395" s="112"/>
      <c r="BJ395" s="112"/>
      <c r="BK395" s="112"/>
      <c r="BL395" s="112"/>
      <c r="BM395" s="112"/>
      <c r="BN395" s="112"/>
      <c r="BO395" s="112"/>
      <c r="BP395" s="112"/>
      <c r="BQ395" s="112"/>
      <c r="BR395" s="112"/>
      <c r="BS395" s="112"/>
      <c r="BT395" s="112"/>
      <c r="BU395" s="112"/>
    </row>
    <row r="396" spans="1:73" s="99" customFormat="1" x14ac:dyDescent="0.2">
      <c r="A396" s="91"/>
      <c r="B396" s="130"/>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c r="AO396" s="112"/>
      <c r="AP396" s="112"/>
      <c r="AQ396" s="112"/>
      <c r="AR396" s="112"/>
      <c r="AS396" s="112"/>
      <c r="AT396" s="112"/>
      <c r="AU396" s="112"/>
      <c r="AV396" s="112"/>
      <c r="AW396" s="112"/>
      <c r="AX396" s="112"/>
      <c r="AY396" s="112"/>
      <c r="AZ396" s="112"/>
      <c r="BA396" s="112"/>
      <c r="BB396" s="112"/>
      <c r="BC396" s="112"/>
      <c r="BD396" s="112"/>
      <c r="BE396" s="112"/>
      <c r="BF396" s="112"/>
      <c r="BG396" s="112"/>
      <c r="BH396" s="112"/>
      <c r="BI396" s="112"/>
      <c r="BJ396" s="112"/>
      <c r="BK396" s="112"/>
      <c r="BL396" s="112"/>
      <c r="BM396" s="112"/>
      <c r="BN396" s="112"/>
      <c r="BO396" s="112"/>
      <c r="BP396" s="112"/>
      <c r="BQ396" s="112"/>
      <c r="BR396" s="112"/>
      <c r="BS396" s="112"/>
      <c r="BT396" s="112"/>
      <c r="BU396" s="112"/>
    </row>
    <row r="397" spans="1:73" s="99" customFormat="1" x14ac:dyDescent="0.2">
      <c r="A397" s="91"/>
      <c r="B397" s="130"/>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c r="AO397" s="112"/>
      <c r="AP397" s="112"/>
      <c r="AQ397" s="112"/>
      <c r="AR397" s="112"/>
      <c r="AS397" s="112"/>
      <c r="AT397" s="112"/>
      <c r="AU397" s="112"/>
      <c r="AV397" s="112"/>
      <c r="AW397" s="112"/>
      <c r="AX397" s="112"/>
      <c r="AY397" s="112"/>
      <c r="AZ397" s="112"/>
      <c r="BA397" s="112"/>
      <c r="BB397" s="112"/>
      <c r="BC397" s="112"/>
      <c r="BD397" s="112"/>
      <c r="BE397" s="112"/>
      <c r="BF397" s="112"/>
      <c r="BG397" s="112"/>
      <c r="BH397" s="112"/>
      <c r="BI397" s="112"/>
      <c r="BJ397" s="112"/>
      <c r="BK397" s="112"/>
      <c r="BL397" s="112"/>
      <c r="BM397" s="112"/>
      <c r="BN397" s="112"/>
      <c r="BO397" s="112"/>
      <c r="BP397" s="112"/>
      <c r="BQ397" s="112"/>
      <c r="BR397" s="112"/>
      <c r="BS397" s="112"/>
      <c r="BT397" s="112"/>
      <c r="BU397" s="112"/>
    </row>
    <row r="398" spans="1:73" s="99" customFormat="1" x14ac:dyDescent="0.2">
      <c r="A398" s="91"/>
      <c r="B398" s="130"/>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c r="AO398" s="112"/>
      <c r="AP398" s="112"/>
      <c r="AQ398" s="112"/>
      <c r="AR398" s="112"/>
      <c r="AS398" s="112"/>
      <c r="AT398" s="112"/>
      <c r="AU398" s="112"/>
      <c r="AV398" s="112"/>
      <c r="AW398" s="112"/>
      <c r="AX398" s="112"/>
      <c r="AY398" s="112"/>
      <c r="AZ398" s="112"/>
      <c r="BA398" s="112"/>
      <c r="BB398" s="112"/>
      <c r="BC398" s="112"/>
      <c r="BD398" s="112"/>
      <c r="BE398" s="112"/>
      <c r="BF398" s="112"/>
      <c r="BG398" s="112"/>
      <c r="BH398" s="112"/>
      <c r="BI398" s="112"/>
      <c r="BJ398" s="112"/>
      <c r="BK398" s="112"/>
      <c r="BL398" s="112"/>
      <c r="BM398" s="112"/>
      <c r="BN398" s="112"/>
      <c r="BO398" s="112"/>
      <c r="BP398" s="112"/>
      <c r="BQ398" s="112"/>
      <c r="BR398" s="112"/>
      <c r="BS398" s="112"/>
      <c r="BT398" s="112"/>
      <c r="BU398" s="112"/>
    </row>
    <row r="399" spans="1:73" s="99" customFormat="1" x14ac:dyDescent="0.2">
      <c r="A399" s="91"/>
      <c r="B399" s="130"/>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c r="AO399" s="112"/>
      <c r="AP399" s="112"/>
      <c r="AQ399" s="112"/>
      <c r="AR399" s="112"/>
      <c r="AS399" s="112"/>
      <c r="AT399" s="112"/>
      <c r="AU399" s="112"/>
      <c r="AV399" s="112"/>
      <c r="AW399" s="112"/>
      <c r="AX399" s="112"/>
      <c r="AY399" s="112"/>
      <c r="AZ399" s="112"/>
      <c r="BA399" s="112"/>
      <c r="BB399" s="112"/>
      <c r="BC399" s="112"/>
      <c r="BD399" s="112"/>
      <c r="BE399" s="112"/>
      <c r="BF399" s="112"/>
      <c r="BG399" s="112"/>
      <c r="BH399" s="112"/>
      <c r="BI399" s="112"/>
      <c r="BJ399" s="112"/>
      <c r="BK399" s="112"/>
      <c r="BL399" s="112"/>
      <c r="BM399" s="112"/>
      <c r="BN399" s="112"/>
      <c r="BO399" s="112"/>
      <c r="BP399" s="112"/>
      <c r="BQ399" s="112"/>
      <c r="BR399" s="112"/>
      <c r="BS399" s="112"/>
      <c r="BT399" s="112"/>
      <c r="BU399" s="112"/>
    </row>
    <row r="400" spans="1:73" s="99" customFormat="1" x14ac:dyDescent="0.2">
      <c r="A400" s="91"/>
      <c r="B400" s="130"/>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c r="AO400" s="112"/>
      <c r="AP400" s="112"/>
      <c r="AQ400" s="112"/>
      <c r="AR400" s="112"/>
      <c r="AS400" s="112"/>
      <c r="AT400" s="112"/>
      <c r="AU400" s="112"/>
      <c r="AV400" s="112"/>
      <c r="AW400" s="112"/>
      <c r="AX400" s="112"/>
      <c r="AY400" s="112"/>
      <c r="AZ400" s="112"/>
      <c r="BA400" s="112"/>
      <c r="BB400" s="112"/>
      <c r="BC400" s="112"/>
      <c r="BD400" s="112"/>
      <c r="BE400" s="112"/>
      <c r="BF400" s="112"/>
      <c r="BG400" s="112"/>
      <c r="BH400" s="112"/>
      <c r="BI400" s="112"/>
      <c r="BJ400" s="112"/>
      <c r="BK400" s="112"/>
      <c r="BL400" s="112"/>
      <c r="BM400" s="112"/>
      <c r="BN400" s="112"/>
      <c r="BO400" s="112"/>
      <c r="BP400" s="112"/>
      <c r="BQ400" s="112"/>
      <c r="BR400" s="112"/>
      <c r="BS400" s="112"/>
      <c r="BT400" s="112"/>
      <c r="BU400" s="112"/>
    </row>
    <row r="401" spans="1:73" s="99" customFormat="1" x14ac:dyDescent="0.2">
      <c r="A401" s="91"/>
      <c r="B401" s="130"/>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c r="AO401" s="112"/>
      <c r="AP401" s="112"/>
      <c r="AQ401" s="112"/>
      <c r="AR401" s="112"/>
      <c r="AS401" s="112"/>
      <c r="AT401" s="112"/>
      <c r="AU401" s="112"/>
      <c r="AV401" s="112"/>
      <c r="AW401" s="112"/>
      <c r="AX401" s="112"/>
      <c r="AY401" s="112"/>
      <c r="AZ401" s="112"/>
      <c r="BA401" s="112"/>
      <c r="BB401" s="112"/>
      <c r="BC401" s="112"/>
      <c r="BD401" s="112"/>
      <c r="BE401" s="112"/>
      <c r="BF401" s="112"/>
      <c r="BG401" s="112"/>
      <c r="BH401" s="112"/>
      <c r="BI401" s="112"/>
      <c r="BJ401" s="112"/>
      <c r="BK401" s="112"/>
      <c r="BL401" s="112"/>
      <c r="BM401" s="112"/>
      <c r="BN401" s="112"/>
      <c r="BO401" s="112"/>
      <c r="BP401" s="112"/>
      <c r="BQ401" s="112"/>
      <c r="BR401" s="112"/>
      <c r="BS401" s="112"/>
      <c r="BT401" s="112"/>
      <c r="BU401" s="112"/>
    </row>
    <row r="402" spans="1:73" s="99" customFormat="1" x14ac:dyDescent="0.2">
      <c r="A402" s="91"/>
      <c r="B402" s="130"/>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c r="AO402" s="112"/>
      <c r="AP402" s="112"/>
      <c r="AQ402" s="112"/>
      <c r="AR402" s="112"/>
      <c r="AS402" s="112"/>
      <c r="AT402" s="112"/>
      <c r="AU402" s="112"/>
      <c r="AV402" s="112"/>
      <c r="AW402" s="112"/>
      <c r="AX402" s="112"/>
      <c r="AY402" s="112"/>
      <c r="AZ402" s="112"/>
      <c r="BA402" s="112"/>
      <c r="BB402" s="112"/>
      <c r="BC402" s="112"/>
      <c r="BD402" s="112"/>
      <c r="BE402" s="112"/>
      <c r="BF402" s="112"/>
      <c r="BG402" s="112"/>
      <c r="BH402" s="112"/>
      <c r="BI402" s="112"/>
      <c r="BJ402" s="112"/>
      <c r="BK402" s="112"/>
      <c r="BL402" s="112"/>
      <c r="BM402" s="112"/>
      <c r="BN402" s="112"/>
      <c r="BO402" s="112"/>
      <c r="BP402" s="112"/>
      <c r="BQ402" s="112"/>
      <c r="BR402" s="112"/>
      <c r="BS402" s="112"/>
      <c r="BT402" s="112"/>
      <c r="BU402" s="112"/>
    </row>
    <row r="403" spans="1:73" s="99" customFormat="1" x14ac:dyDescent="0.2">
      <c r="A403" s="91"/>
      <c r="B403" s="130"/>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c r="AO403" s="112"/>
      <c r="AP403" s="112"/>
      <c r="AQ403" s="112"/>
      <c r="AR403" s="112"/>
      <c r="AS403" s="112"/>
      <c r="AT403" s="112"/>
      <c r="AU403" s="112"/>
      <c r="AV403" s="112"/>
      <c r="AW403" s="112"/>
      <c r="AX403" s="112"/>
      <c r="AY403" s="112"/>
      <c r="AZ403" s="112"/>
      <c r="BA403" s="112"/>
      <c r="BB403" s="112"/>
      <c r="BC403" s="112"/>
      <c r="BD403" s="112"/>
      <c r="BE403" s="112"/>
      <c r="BF403" s="112"/>
      <c r="BG403" s="112"/>
      <c r="BH403" s="112"/>
      <c r="BI403" s="112"/>
      <c r="BJ403" s="112"/>
      <c r="BK403" s="112"/>
      <c r="BL403" s="112"/>
      <c r="BM403" s="112"/>
      <c r="BN403" s="112"/>
      <c r="BO403" s="112"/>
      <c r="BP403" s="112"/>
      <c r="BQ403" s="112"/>
      <c r="BR403" s="112"/>
      <c r="BS403" s="112"/>
      <c r="BT403" s="112"/>
      <c r="BU403" s="112"/>
    </row>
    <row r="404" spans="1:73" s="99" customFormat="1" x14ac:dyDescent="0.2">
      <c r="A404" s="91"/>
      <c r="B404" s="130"/>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c r="AO404" s="112"/>
      <c r="AP404" s="112"/>
      <c r="AQ404" s="112"/>
      <c r="AR404" s="112"/>
      <c r="AS404" s="112"/>
      <c r="AT404" s="112"/>
      <c r="AU404" s="112"/>
      <c r="AV404" s="112"/>
      <c r="AW404" s="112"/>
      <c r="AX404" s="112"/>
      <c r="AY404" s="112"/>
      <c r="AZ404" s="112"/>
      <c r="BA404" s="112"/>
      <c r="BB404" s="112"/>
      <c r="BC404" s="112"/>
      <c r="BD404" s="112"/>
      <c r="BE404" s="112"/>
      <c r="BF404" s="112"/>
      <c r="BG404" s="112"/>
      <c r="BH404" s="112"/>
      <c r="BI404" s="112"/>
      <c r="BJ404" s="112"/>
      <c r="BK404" s="112"/>
      <c r="BL404" s="112"/>
      <c r="BM404" s="112"/>
      <c r="BN404" s="112"/>
      <c r="BO404" s="112"/>
      <c r="BP404" s="112"/>
      <c r="BQ404" s="112"/>
      <c r="BR404" s="112"/>
      <c r="BS404" s="112"/>
      <c r="BT404" s="112"/>
      <c r="BU404" s="112"/>
    </row>
    <row r="405" spans="1:73" s="99" customFormat="1" x14ac:dyDescent="0.2">
      <c r="A405" s="91"/>
      <c r="B405" s="130"/>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c r="AO405" s="112"/>
      <c r="AP405" s="112"/>
      <c r="AQ405" s="112"/>
      <c r="AR405" s="112"/>
      <c r="AS405" s="112"/>
      <c r="AT405" s="112"/>
      <c r="AU405" s="112"/>
      <c r="AV405" s="112"/>
      <c r="AW405" s="112"/>
      <c r="AX405" s="112"/>
      <c r="AY405" s="112"/>
      <c r="AZ405" s="112"/>
      <c r="BA405" s="112"/>
      <c r="BB405" s="112"/>
      <c r="BC405" s="112"/>
      <c r="BD405" s="112"/>
      <c r="BE405" s="112"/>
      <c r="BF405" s="112"/>
      <c r="BG405" s="112"/>
      <c r="BH405" s="112"/>
      <c r="BI405" s="112"/>
      <c r="BJ405" s="112"/>
      <c r="BK405" s="112"/>
      <c r="BL405" s="112"/>
      <c r="BM405" s="112"/>
      <c r="BN405" s="112"/>
      <c r="BO405" s="112"/>
      <c r="BP405" s="112"/>
      <c r="BQ405" s="112"/>
      <c r="BR405" s="112"/>
      <c r="BS405" s="112"/>
      <c r="BT405" s="112"/>
      <c r="BU405" s="112"/>
    </row>
    <row r="406" spans="1:73" s="99" customFormat="1" x14ac:dyDescent="0.2">
      <c r="A406" s="91"/>
      <c r="B406" s="130"/>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c r="AO406" s="112"/>
      <c r="AP406" s="112"/>
      <c r="AQ406" s="112"/>
      <c r="AR406" s="112"/>
      <c r="AS406" s="112"/>
      <c r="AT406" s="112"/>
      <c r="AU406" s="112"/>
      <c r="AV406" s="112"/>
      <c r="AW406" s="112"/>
      <c r="AX406" s="112"/>
      <c r="AY406" s="112"/>
      <c r="AZ406" s="112"/>
      <c r="BA406" s="112"/>
      <c r="BB406" s="112"/>
      <c r="BC406" s="112"/>
      <c r="BD406" s="112"/>
      <c r="BE406" s="112"/>
      <c r="BF406" s="112"/>
      <c r="BG406" s="112"/>
      <c r="BH406" s="112"/>
      <c r="BI406" s="112"/>
      <c r="BJ406" s="112"/>
      <c r="BK406" s="112"/>
      <c r="BL406" s="112"/>
      <c r="BM406" s="112"/>
      <c r="BN406" s="112"/>
      <c r="BO406" s="112"/>
      <c r="BP406" s="112"/>
      <c r="BQ406" s="112"/>
      <c r="BR406" s="112"/>
      <c r="BS406" s="112"/>
      <c r="BT406" s="112"/>
      <c r="BU406" s="112"/>
    </row>
    <row r="407" spans="1:73" s="99" customFormat="1" x14ac:dyDescent="0.2">
      <c r="A407" s="91"/>
      <c r="B407" s="130"/>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c r="AO407" s="112"/>
      <c r="AP407" s="112"/>
      <c r="AQ407" s="112"/>
      <c r="AR407" s="112"/>
      <c r="AS407" s="112"/>
      <c r="AT407" s="112"/>
      <c r="AU407" s="112"/>
      <c r="AV407" s="112"/>
      <c r="AW407" s="112"/>
      <c r="AX407" s="112"/>
      <c r="AY407" s="112"/>
      <c r="AZ407" s="112"/>
      <c r="BA407" s="112"/>
      <c r="BB407" s="112"/>
      <c r="BC407" s="112"/>
      <c r="BD407" s="112"/>
      <c r="BE407" s="112"/>
      <c r="BF407" s="112"/>
      <c r="BG407" s="112"/>
      <c r="BH407" s="112"/>
      <c r="BI407" s="112"/>
      <c r="BJ407" s="112"/>
      <c r="BK407" s="112"/>
      <c r="BL407" s="112"/>
      <c r="BM407" s="112"/>
      <c r="BN407" s="112"/>
      <c r="BO407" s="112"/>
      <c r="BP407" s="112"/>
      <c r="BQ407" s="112"/>
      <c r="BR407" s="112"/>
      <c r="BS407" s="112"/>
      <c r="BT407" s="112"/>
      <c r="BU407" s="112"/>
    </row>
    <row r="408" spans="1:73" s="99" customFormat="1" x14ac:dyDescent="0.2">
      <c r="A408" s="91"/>
      <c r="B408" s="130"/>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c r="AO408" s="112"/>
      <c r="AP408" s="112"/>
      <c r="AQ408" s="112"/>
      <c r="AR408" s="112"/>
      <c r="AS408" s="112"/>
      <c r="AT408" s="112"/>
      <c r="AU408" s="112"/>
      <c r="AV408" s="112"/>
      <c r="AW408" s="112"/>
      <c r="AX408" s="112"/>
      <c r="AY408" s="112"/>
      <c r="AZ408" s="112"/>
      <c r="BA408" s="112"/>
      <c r="BB408" s="112"/>
      <c r="BC408" s="112"/>
      <c r="BD408" s="112"/>
      <c r="BE408" s="112"/>
      <c r="BF408" s="112"/>
      <c r="BG408" s="112"/>
      <c r="BH408" s="112"/>
      <c r="BI408" s="112"/>
      <c r="BJ408" s="112"/>
      <c r="BK408" s="112"/>
      <c r="BL408" s="112"/>
      <c r="BM408" s="112"/>
      <c r="BN408" s="112"/>
      <c r="BO408" s="112"/>
      <c r="BP408" s="112"/>
      <c r="BQ408" s="112"/>
      <c r="BR408" s="112"/>
      <c r="BS408" s="112"/>
      <c r="BT408" s="112"/>
      <c r="BU408" s="112"/>
    </row>
    <row r="409" spans="1:73" s="99" customFormat="1" x14ac:dyDescent="0.2">
      <c r="A409" s="91"/>
      <c r="B409" s="130"/>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2"/>
      <c r="AY409" s="112"/>
      <c r="AZ409" s="112"/>
      <c r="BA409" s="112"/>
      <c r="BB409" s="112"/>
      <c r="BC409" s="112"/>
      <c r="BD409" s="112"/>
      <c r="BE409" s="112"/>
      <c r="BF409" s="112"/>
      <c r="BG409" s="112"/>
      <c r="BH409" s="112"/>
      <c r="BI409" s="112"/>
      <c r="BJ409" s="112"/>
      <c r="BK409" s="112"/>
      <c r="BL409" s="112"/>
      <c r="BM409" s="112"/>
      <c r="BN409" s="112"/>
      <c r="BO409" s="112"/>
      <c r="BP409" s="112"/>
      <c r="BQ409" s="112"/>
      <c r="BR409" s="112"/>
      <c r="BS409" s="112"/>
      <c r="BT409" s="112"/>
      <c r="BU409" s="112"/>
    </row>
    <row r="410" spans="1:73" s="99" customFormat="1" x14ac:dyDescent="0.2">
      <c r="A410" s="91"/>
      <c r="B410" s="130"/>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c r="AO410" s="112"/>
      <c r="AP410" s="112"/>
      <c r="AQ410" s="112"/>
      <c r="AR410" s="112"/>
      <c r="AS410" s="112"/>
      <c r="AT410" s="112"/>
      <c r="AU410" s="112"/>
      <c r="AV410" s="112"/>
      <c r="AW410" s="112"/>
      <c r="AX410" s="112"/>
      <c r="AY410" s="112"/>
      <c r="AZ410" s="112"/>
      <c r="BA410" s="112"/>
      <c r="BB410" s="112"/>
      <c r="BC410" s="112"/>
      <c r="BD410" s="112"/>
      <c r="BE410" s="112"/>
      <c r="BF410" s="112"/>
      <c r="BG410" s="112"/>
      <c r="BH410" s="112"/>
      <c r="BI410" s="112"/>
      <c r="BJ410" s="112"/>
      <c r="BK410" s="112"/>
      <c r="BL410" s="112"/>
      <c r="BM410" s="112"/>
      <c r="BN410" s="112"/>
      <c r="BO410" s="112"/>
      <c r="BP410" s="112"/>
      <c r="BQ410" s="112"/>
      <c r="BR410" s="112"/>
      <c r="BS410" s="112"/>
      <c r="BT410" s="112"/>
      <c r="BU410" s="112"/>
    </row>
    <row r="411" spans="1:73" s="99" customFormat="1" x14ac:dyDescent="0.2">
      <c r="A411" s="91"/>
      <c r="B411" s="130"/>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c r="AO411" s="112"/>
      <c r="AP411" s="112"/>
      <c r="AQ411" s="112"/>
      <c r="AR411" s="112"/>
      <c r="AS411" s="112"/>
      <c r="AT411" s="112"/>
      <c r="AU411" s="112"/>
      <c r="AV411" s="112"/>
      <c r="AW411" s="112"/>
      <c r="AX411" s="112"/>
      <c r="AY411" s="112"/>
      <c r="AZ411" s="112"/>
      <c r="BA411" s="112"/>
      <c r="BB411" s="112"/>
      <c r="BC411" s="112"/>
      <c r="BD411" s="112"/>
      <c r="BE411" s="112"/>
      <c r="BF411" s="112"/>
      <c r="BG411" s="112"/>
      <c r="BH411" s="112"/>
      <c r="BI411" s="112"/>
      <c r="BJ411" s="112"/>
      <c r="BK411" s="112"/>
      <c r="BL411" s="112"/>
      <c r="BM411" s="112"/>
      <c r="BN411" s="112"/>
      <c r="BO411" s="112"/>
      <c r="BP411" s="112"/>
      <c r="BQ411" s="112"/>
      <c r="BR411" s="112"/>
      <c r="BS411" s="112"/>
      <c r="BT411" s="112"/>
      <c r="BU411" s="112"/>
    </row>
    <row r="412" spans="1:73" s="99" customFormat="1" x14ac:dyDescent="0.2">
      <c r="A412" s="91"/>
      <c r="B412" s="130"/>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c r="AO412" s="112"/>
      <c r="AP412" s="112"/>
      <c r="AQ412" s="112"/>
      <c r="AR412" s="112"/>
      <c r="AS412" s="112"/>
      <c r="AT412" s="112"/>
      <c r="AU412" s="112"/>
      <c r="AV412" s="112"/>
      <c r="AW412" s="112"/>
      <c r="AX412" s="112"/>
      <c r="AY412" s="112"/>
      <c r="AZ412" s="112"/>
      <c r="BA412" s="112"/>
      <c r="BB412" s="112"/>
      <c r="BC412" s="112"/>
      <c r="BD412" s="112"/>
      <c r="BE412" s="112"/>
      <c r="BF412" s="112"/>
      <c r="BG412" s="112"/>
      <c r="BH412" s="112"/>
      <c r="BI412" s="112"/>
      <c r="BJ412" s="112"/>
      <c r="BK412" s="112"/>
      <c r="BL412" s="112"/>
      <c r="BM412" s="112"/>
      <c r="BN412" s="112"/>
      <c r="BO412" s="112"/>
      <c r="BP412" s="112"/>
      <c r="BQ412" s="112"/>
      <c r="BR412" s="112"/>
      <c r="BS412" s="112"/>
      <c r="BT412" s="112"/>
      <c r="BU412" s="112"/>
    </row>
    <row r="413" spans="1:73" s="99" customFormat="1" x14ac:dyDescent="0.2">
      <c r="A413" s="91"/>
      <c r="B413" s="130"/>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c r="AO413" s="112"/>
      <c r="AP413" s="112"/>
      <c r="AQ413" s="112"/>
      <c r="AR413" s="112"/>
      <c r="AS413" s="112"/>
      <c r="AT413" s="112"/>
      <c r="AU413" s="112"/>
      <c r="AV413" s="112"/>
      <c r="AW413" s="112"/>
      <c r="AX413" s="112"/>
      <c r="AY413" s="112"/>
      <c r="AZ413" s="112"/>
      <c r="BA413" s="112"/>
      <c r="BB413" s="112"/>
      <c r="BC413" s="112"/>
      <c r="BD413" s="112"/>
      <c r="BE413" s="112"/>
      <c r="BF413" s="112"/>
      <c r="BG413" s="112"/>
      <c r="BH413" s="112"/>
      <c r="BI413" s="112"/>
      <c r="BJ413" s="112"/>
      <c r="BK413" s="112"/>
      <c r="BL413" s="112"/>
      <c r="BM413" s="112"/>
      <c r="BN413" s="112"/>
      <c r="BO413" s="112"/>
      <c r="BP413" s="112"/>
      <c r="BQ413" s="112"/>
      <c r="BR413" s="112"/>
      <c r="BS413" s="112"/>
      <c r="BT413" s="112"/>
      <c r="BU413" s="112"/>
    </row>
    <row r="414" spans="1:73" s="99" customFormat="1" x14ac:dyDescent="0.2">
      <c r="A414" s="91"/>
      <c r="B414" s="130"/>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c r="AO414" s="112"/>
      <c r="AP414" s="112"/>
      <c r="AQ414" s="112"/>
      <c r="AR414" s="112"/>
      <c r="AS414" s="112"/>
      <c r="AT414" s="112"/>
      <c r="AU414" s="112"/>
      <c r="AV414" s="112"/>
      <c r="AW414" s="112"/>
      <c r="AX414" s="112"/>
      <c r="AY414" s="112"/>
      <c r="AZ414" s="112"/>
      <c r="BA414" s="112"/>
      <c r="BB414" s="112"/>
      <c r="BC414" s="112"/>
      <c r="BD414" s="112"/>
      <c r="BE414" s="112"/>
      <c r="BF414" s="112"/>
      <c r="BG414" s="112"/>
      <c r="BH414" s="112"/>
      <c r="BI414" s="112"/>
      <c r="BJ414" s="112"/>
      <c r="BK414" s="112"/>
      <c r="BL414" s="112"/>
      <c r="BM414" s="112"/>
      <c r="BN414" s="112"/>
      <c r="BO414" s="112"/>
      <c r="BP414" s="112"/>
      <c r="BQ414" s="112"/>
      <c r="BR414" s="112"/>
      <c r="BS414" s="112"/>
      <c r="BT414" s="112"/>
      <c r="BU414" s="112"/>
    </row>
    <row r="415" spans="1:73" s="99" customFormat="1" x14ac:dyDescent="0.2">
      <c r="A415" s="91"/>
      <c r="B415" s="130"/>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c r="AO415" s="112"/>
      <c r="AP415" s="112"/>
      <c r="AQ415" s="112"/>
      <c r="AR415" s="112"/>
      <c r="AS415" s="112"/>
      <c r="AT415" s="112"/>
      <c r="AU415" s="112"/>
      <c r="AV415" s="112"/>
      <c r="AW415" s="112"/>
      <c r="AX415" s="112"/>
      <c r="AY415" s="112"/>
      <c r="AZ415" s="112"/>
      <c r="BA415" s="112"/>
      <c r="BB415" s="112"/>
      <c r="BC415" s="112"/>
      <c r="BD415" s="112"/>
      <c r="BE415" s="112"/>
      <c r="BF415" s="112"/>
      <c r="BG415" s="112"/>
      <c r="BH415" s="112"/>
      <c r="BI415" s="112"/>
      <c r="BJ415" s="112"/>
      <c r="BK415" s="112"/>
      <c r="BL415" s="112"/>
      <c r="BM415" s="112"/>
      <c r="BN415" s="112"/>
      <c r="BO415" s="112"/>
      <c r="BP415" s="112"/>
      <c r="BQ415" s="112"/>
      <c r="BR415" s="112"/>
      <c r="BS415" s="112"/>
      <c r="BT415" s="112"/>
      <c r="BU415" s="112"/>
    </row>
  </sheetData>
  <sheetProtection password="CC33" sheet="1" objects="1" scenarios="1" selectLockedCells="1"/>
  <mergeCells count="9">
    <mergeCell ref="B37:G37"/>
    <mergeCell ref="B7:D7"/>
    <mergeCell ref="E4:F4"/>
    <mergeCell ref="B3:F3"/>
    <mergeCell ref="B2:F2"/>
    <mergeCell ref="C4:D4"/>
    <mergeCell ref="B6:D6"/>
    <mergeCell ref="B5:D5"/>
    <mergeCell ref="B36:F36"/>
  </mergeCells>
  <pageMargins left="0.7" right="0.7" top="0.75" bottom="0.75" header="0.3" footer="0.3"/>
  <pageSetup scale="12"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2:N2"/>
  <sheetViews>
    <sheetView workbookViewId="0">
      <selection activeCell="E6" sqref="E6"/>
    </sheetView>
  </sheetViews>
  <sheetFormatPr baseColWidth="10" defaultColWidth="8.83203125" defaultRowHeight="13" x14ac:dyDescent="0.15"/>
  <sheetData>
    <row r="2" spans="1:14" ht="54" customHeight="1" x14ac:dyDescent="0.2">
      <c r="A2" s="690" t="s">
        <v>384</v>
      </c>
      <c r="B2" s="690"/>
      <c r="C2" s="690"/>
      <c r="D2" s="690"/>
      <c r="E2" s="690"/>
      <c r="F2" s="690"/>
      <c r="G2" s="690"/>
      <c r="H2" s="690"/>
      <c r="I2" s="690"/>
      <c r="J2" s="690"/>
      <c r="K2" s="690"/>
      <c r="L2" s="690"/>
      <c r="M2" s="690"/>
      <c r="N2" s="690"/>
    </row>
  </sheetData>
  <sheetProtection password="CC33" sheet="1" objects="1" scenarios="1" selectLockedCells="1"/>
  <mergeCells count="1">
    <mergeCell ref="A2:N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N374"/>
  <sheetViews>
    <sheetView showGridLines="0" zoomScale="80" zoomScaleNormal="80" zoomScalePageLayoutView="80" workbookViewId="0">
      <pane xSplit="1" ySplit="9" topLeftCell="B278" activePane="bottomRight" state="frozen"/>
      <selection pane="topRight" activeCell="B1" sqref="B1"/>
      <selection pane="bottomLeft" activeCell="A10" sqref="A10"/>
      <selection pane="bottomRight" activeCell="B323" sqref="B323"/>
    </sheetView>
  </sheetViews>
  <sheetFormatPr baseColWidth="10" defaultColWidth="8.83203125" defaultRowHeight="13" x14ac:dyDescent="0.15"/>
  <cols>
    <col min="1" max="1" width="8.1640625" style="121" customWidth="1"/>
    <col min="2" max="2" width="18.6640625" style="230" customWidth="1"/>
    <col min="3" max="3" width="18.5" style="172" customWidth="1"/>
    <col min="4" max="4" width="13.33203125" style="229" customWidth="1"/>
    <col min="5" max="5" width="19.5" style="147" customWidth="1"/>
    <col min="6" max="6" width="12.5" style="242" bestFit="1" customWidth="1"/>
    <col min="7" max="7" width="12.1640625" style="243" bestFit="1" customWidth="1"/>
    <col min="8" max="8" width="9.33203125" style="246" bestFit="1" customWidth="1"/>
    <col min="9" max="14" width="11.83203125" style="121" customWidth="1"/>
    <col min="15" max="16384" width="8.83203125" style="121"/>
  </cols>
  <sheetData>
    <row r="1" spans="1:14" ht="54" customHeight="1" x14ac:dyDescent="0.15"/>
    <row r="2" spans="1:14" customFormat="1" ht="49.25" customHeight="1" x14ac:dyDescent="0.25">
      <c r="A2" s="626" t="s">
        <v>295</v>
      </c>
      <c r="B2" s="631"/>
      <c r="C2" s="631"/>
      <c r="D2" s="631"/>
      <c r="E2" s="631"/>
      <c r="F2" s="631"/>
      <c r="G2" s="631"/>
      <c r="H2" s="277"/>
      <c r="I2" s="277"/>
      <c r="J2" s="277"/>
      <c r="K2" s="277"/>
      <c r="L2" s="277"/>
    </row>
    <row r="3" spans="1:14" s="213" customFormat="1" ht="20" x14ac:dyDescent="0.2">
      <c r="B3" s="700" t="s">
        <v>135</v>
      </c>
      <c r="C3" s="701"/>
      <c r="D3" s="701"/>
      <c r="E3" s="701"/>
      <c r="F3" s="701"/>
      <c r="G3" s="702"/>
      <c r="H3" s="232"/>
      <c r="N3" s="214"/>
    </row>
    <row r="4" spans="1:14" s="197" customFormat="1" ht="16" x14ac:dyDescent="0.2">
      <c r="B4" s="283"/>
      <c r="C4" s="284"/>
      <c r="D4" s="284"/>
      <c r="E4" s="284"/>
      <c r="F4" s="284"/>
      <c r="G4" s="285"/>
      <c r="H4" s="235"/>
      <c r="I4" s="215"/>
      <c r="J4" s="215"/>
      <c r="K4" s="215"/>
      <c r="L4" s="215"/>
      <c r="M4" s="215"/>
      <c r="N4" s="215"/>
    </row>
    <row r="5" spans="1:14" s="197" customFormat="1" ht="15.5" customHeight="1" x14ac:dyDescent="0.2">
      <c r="B5" s="495" t="s">
        <v>136</v>
      </c>
      <c r="C5" s="706"/>
      <c r="D5" s="707"/>
      <c r="E5" s="495" t="s">
        <v>259</v>
      </c>
      <c r="F5" s="708"/>
      <c r="G5" s="708"/>
      <c r="H5" s="235"/>
      <c r="I5" s="215"/>
      <c r="J5" s="215"/>
      <c r="K5" s="215"/>
      <c r="L5" s="215"/>
      <c r="M5" s="215"/>
      <c r="N5" s="215"/>
    </row>
    <row r="6" spans="1:14" s="200" customFormat="1" ht="32" x14ac:dyDescent="0.15">
      <c r="B6" s="496" t="s">
        <v>137</v>
      </c>
      <c r="C6" s="703"/>
      <c r="D6" s="704"/>
      <c r="E6" s="704"/>
      <c r="F6" s="704"/>
      <c r="G6" s="705"/>
      <c r="H6" s="237"/>
    </row>
    <row r="7" spans="1:14" s="119" customFormat="1" ht="16" x14ac:dyDescent="0.2">
      <c r="B7" s="495" t="s">
        <v>138</v>
      </c>
      <c r="C7" s="691"/>
      <c r="D7" s="691"/>
      <c r="E7" s="499" t="s">
        <v>139</v>
      </c>
      <c r="F7" s="698"/>
      <c r="G7" s="699"/>
      <c r="H7" s="237"/>
      <c r="I7" s="200"/>
      <c r="J7" s="200"/>
      <c r="K7" s="200"/>
      <c r="L7" s="200"/>
      <c r="M7" s="200"/>
      <c r="N7" s="200"/>
    </row>
    <row r="8" spans="1:14" s="119" customFormat="1" ht="32" x14ac:dyDescent="0.2">
      <c r="B8" s="497" t="s">
        <v>256</v>
      </c>
      <c r="C8" s="696"/>
      <c r="D8" s="697"/>
      <c r="E8" s="495" t="s">
        <v>261</v>
      </c>
      <c r="F8" s="692"/>
      <c r="G8" s="693"/>
      <c r="H8" s="237"/>
      <c r="I8" s="200"/>
      <c r="J8" s="200"/>
      <c r="K8" s="200"/>
      <c r="L8" s="200"/>
      <c r="M8" s="200"/>
      <c r="N8" s="200"/>
    </row>
    <row r="9" spans="1:14" s="228" customFormat="1" ht="32" x14ac:dyDescent="0.2">
      <c r="B9" s="498" t="s">
        <v>140</v>
      </c>
      <c r="C9" s="500" t="s">
        <v>257</v>
      </c>
      <c r="D9" s="501" t="s">
        <v>141</v>
      </c>
      <c r="E9" s="500" t="s">
        <v>142</v>
      </c>
      <c r="F9" s="694"/>
      <c r="G9" s="695"/>
      <c r="H9" s="247"/>
      <c r="I9" s="248"/>
      <c r="J9" s="248"/>
      <c r="K9" s="248"/>
      <c r="L9" s="248"/>
      <c r="M9" s="248"/>
      <c r="N9" s="248"/>
    </row>
    <row r="10" spans="1:14" s="81" customFormat="1" ht="16" x14ac:dyDescent="0.2">
      <c r="B10" s="514">
        <v>42014</v>
      </c>
      <c r="C10" s="253">
        <f>$F$8</f>
        <v>0</v>
      </c>
      <c r="D10" s="257">
        <f>$C$8-1</f>
        <v>-1</v>
      </c>
      <c r="E10" s="254">
        <f>$C7+(($C7*$F$7)/12)-$C10</f>
        <v>0</v>
      </c>
      <c r="F10" s="186"/>
      <c r="G10" s="249"/>
      <c r="H10" s="239"/>
      <c r="I10" s="84"/>
      <c r="J10" s="84"/>
      <c r="K10" s="84"/>
      <c r="L10" s="84"/>
      <c r="M10" s="84"/>
      <c r="N10" s="84"/>
    </row>
    <row r="11" spans="1:14" s="81" customFormat="1" ht="16" x14ac:dyDescent="0.2">
      <c r="B11" s="514">
        <v>42045</v>
      </c>
      <c r="C11" s="255">
        <f t="shared" ref="C11:C74" si="0">IF(($E10&gt;$F$8),$F$8,($E10+($E10*$F$7)/12))</f>
        <v>0</v>
      </c>
      <c r="D11" s="258">
        <f t="shared" ref="D11:D42" si="1">IF(($E10&gt;0),$D10-1,0)</f>
        <v>0</v>
      </c>
      <c r="E11" s="251">
        <f t="shared" ref="E11:E74" si="2">$E10+(($E10*$F$7)/12)-$C11</f>
        <v>0</v>
      </c>
      <c r="F11" s="186"/>
      <c r="G11" s="249"/>
      <c r="H11" s="239"/>
      <c r="I11" s="84"/>
      <c r="J11" s="84"/>
      <c r="K11" s="84"/>
      <c r="L11" s="84"/>
      <c r="M11" s="84"/>
      <c r="N11" s="84"/>
    </row>
    <row r="12" spans="1:14" s="81" customFormat="1" ht="16" x14ac:dyDescent="0.2">
      <c r="B12" s="514">
        <v>42073</v>
      </c>
      <c r="C12" s="255">
        <f t="shared" si="0"/>
        <v>0</v>
      </c>
      <c r="D12" s="258">
        <f t="shared" si="1"/>
        <v>0</v>
      </c>
      <c r="E12" s="251">
        <f t="shared" si="2"/>
        <v>0</v>
      </c>
      <c r="F12" s="186"/>
      <c r="G12" s="249"/>
      <c r="H12" s="239"/>
      <c r="I12" s="84"/>
      <c r="J12" s="84"/>
      <c r="K12" s="84"/>
      <c r="L12" s="84"/>
      <c r="M12" s="84"/>
      <c r="N12" s="84"/>
    </row>
    <row r="13" spans="1:14" s="81" customFormat="1" ht="16" x14ac:dyDescent="0.2">
      <c r="B13" s="514">
        <v>42104</v>
      </c>
      <c r="C13" s="255">
        <f t="shared" si="0"/>
        <v>0</v>
      </c>
      <c r="D13" s="258">
        <f t="shared" si="1"/>
        <v>0</v>
      </c>
      <c r="E13" s="251">
        <f t="shared" si="2"/>
        <v>0</v>
      </c>
      <c r="F13" s="186"/>
      <c r="G13" s="249"/>
      <c r="H13" s="239"/>
      <c r="I13" s="84"/>
      <c r="J13" s="84"/>
      <c r="K13" s="84"/>
      <c r="L13" s="84"/>
      <c r="M13" s="84"/>
      <c r="N13" s="84"/>
    </row>
    <row r="14" spans="1:14" s="81" customFormat="1" ht="16" x14ac:dyDescent="0.2">
      <c r="B14" s="514">
        <v>42134</v>
      </c>
      <c r="C14" s="255">
        <f t="shared" si="0"/>
        <v>0</v>
      </c>
      <c r="D14" s="258">
        <f t="shared" si="1"/>
        <v>0</v>
      </c>
      <c r="E14" s="251">
        <f t="shared" si="2"/>
        <v>0</v>
      </c>
      <c r="F14" s="186"/>
      <c r="G14" s="249"/>
      <c r="H14" s="239"/>
      <c r="I14" s="84"/>
      <c r="J14" s="84"/>
      <c r="K14" s="84"/>
      <c r="L14" s="84"/>
      <c r="M14" s="84"/>
      <c r="N14" s="84"/>
    </row>
    <row r="15" spans="1:14" s="81" customFormat="1" ht="16" x14ac:dyDescent="0.2">
      <c r="B15" s="514">
        <v>42165</v>
      </c>
      <c r="C15" s="255">
        <f t="shared" si="0"/>
        <v>0</v>
      </c>
      <c r="D15" s="258">
        <f t="shared" si="1"/>
        <v>0</v>
      </c>
      <c r="E15" s="251">
        <f t="shared" si="2"/>
        <v>0</v>
      </c>
      <c r="F15" s="186"/>
      <c r="G15" s="249"/>
      <c r="H15" s="239"/>
      <c r="I15" s="84"/>
      <c r="J15" s="84"/>
      <c r="K15" s="84"/>
      <c r="L15" s="84"/>
      <c r="M15" s="84"/>
      <c r="N15" s="84"/>
    </row>
    <row r="16" spans="1:14" s="81" customFormat="1" ht="16" x14ac:dyDescent="0.2">
      <c r="B16" s="514">
        <v>42195</v>
      </c>
      <c r="C16" s="255">
        <f t="shared" si="0"/>
        <v>0</v>
      </c>
      <c r="D16" s="258">
        <f t="shared" si="1"/>
        <v>0</v>
      </c>
      <c r="E16" s="251">
        <f t="shared" si="2"/>
        <v>0</v>
      </c>
      <c r="F16" s="186"/>
      <c r="G16" s="249"/>
      <c r="H16" s="239"/>
      <c r="I16" s="84"/>
      <c r="J16" s="84"/>
      <c r="K16" s="84"/>
      <c r="L16" s="84"/>
      <c r="M16" s="84"/>
      <c r="N16" s="84"/>
    </row>
    <row r="17" spans="2:14" s="81" customFormat="1" ht="16" x14ac:dyDescent="0.2">
      <c r="B17" s="514">
        <v>42226</v>
      </c>
      <c r="C17" s="255">
        <f t="shared" si="0"/>
        <v>0</v>
      </c>
      <c r="D17" s="258">
        <f t="shared" si="1"/>
        <v>0</v>
      </c>
      <c r="E17" s="251">
        <f t="shared" si="2"/>
        <v>0</v>
      </c>
      <c r="F17" s="186"/>
      <c r="G17" s="249"/>
      <c r="H17" s="239"/>
      <c r="I17" s="84"/>
      <c r="J17" s="84"/>
      <c r="K17" s="84"/>
      <c r="L17" s="84"/>
      <c r="M17" s="84"/>
      <c r="N17" s="84"/>
    </row>
    <row r="18" spans="2:14" s="81" customFormat="1" ht="16" x14ac:dyDescent="0.2">
      <c r="B18" s="514">
        <v>42257</v>
      </c>
      <c r="C18" s="255">
        <f t="shared" si="0"/>
        <v>0</v>
      </c>
      <c r="D18" s="258">
        <f t="shared" si="1"/>
        <v>0</v>
      </c>
      <c r="E18" s="251">
        <f t="shared" si="2"/>
        <v>0</v>
      </c>
      <c r="F18" s="186"/>
      <c r="G18" s="249"/>
      <c r="H18" s="239"/>
      <c r="I18" s="84"/>
      <c r="J18" s="84"/>
      <c r="K18" s="84"/>
      <c r="L18" s="84"/>
      <c r="M18" s="84"/>
      <c r="N18" s="84"/>
    </row>
    <row r="19" spans="2:14" s="81" customFormat="1" ht="16" x14ac:dyDescent="0.2">
      <c r="B19" s="514">
        <v>42287</v>
      </c>
      <c r="C19" s="255">
        <f t="shared" si="0"/>
        <v>0</v>
      </c>
      <c r="D19" s="258">
        <f t="shared" si="1"/>
        <v>0</v>
      </c>
      <c r="E19" s="251">
        <f t="shared" si="2"/>
        <v>0</v>
      </c>
      <c r="F19" s="186"/>
      <c r="G19" s="249"/>
      <c r="H19" s="239"/>
      <c r="I19" s="84"/>
      <c r="J19" s="84"/>
      <c r="K19" s="84"/>
      <c r="L19" s="84"/>
      <c r="M19" s="84"/>
      <c r="N19" s="84"/>
    </row>
    <row r="20" spans="2:14" s="81" customFormat="1" ht="16" x14ac:dyDescent="0.2">
      <c r="B20" s="514">
        <v>42318</v>
      </c>
      <c r="C20" s="255">
        <f t="shared" si="0"/>
        <v>0</v>
      </c>
      <c r="D20" s="258">
        <f t="shared" si="1"/>
        <v>0</v>
      </c>
      <c r="E20" s="251">
        <f t="shared" si="2"/>
        <v>0</v>
      </c>
      <c r="F20" s="186"/>
      <c r="G20" s="249"/>
      <c r="H20" s="239"/>
      <c r="I20" s="84"/>
      <c r="J20" s="84"/>
      <c r="K20" s="84"/>
      <c r="L20" s="84"/>
      <c r="M20" s="84"/>
      <c r="N20" s="84"/>
    </row>
    <row r="21" spans="2:14" s="81" customFormat="1" ht="16" x14ac:dyDescent="0.2">
      <c r="B21" s="514">
        <v>42348</v>
      </c>
      <c r="C21" s="255">
        <f t="shared" si="0"/>
        <v>0</v>
      </c>
      <c r="D21" s="258">
        <f t="shared" si="1"/>
        <v>0</v>
      </c>
      <c r="E21" s="251">
        <f t="shared" si="2"/>
        <v>0</v>
      </c>
      <c r="F21" s="186"/>
      <c r="G21" s="249"/>
      <c r="H21" s="239"/>
      <c r="I21" s="84"/>
      <c r="J21" s="84"/>
      <c r="K21" s="84"/>
      <c r="L21" s="84"/>
      <c r="M21" s="84"/>
      <c r="N21" s="84"/>
    </row>
    <row r="22" spans="2:14" s="81" customFormat="1" ht="16" x14ac:dyDescent="0.2">
      <c r="B22" s="514">
        <v>42014</v>
      </c>
      <c r="C22" s="255">
        <f t="shared" si="0"/>
        <v>0</v>
      </c>
      <c r="D22" s="258">
        <f t="shared" si="1"/>
        <v>0</v>
      </c>
      <c r="E22" s="251">
        <f t="shared" si="2"/>
        <v>0</v>
      </c>
      <c r="F22" s="186"/>
      <c r="G22" s="249"/>
      <c r="H22" s="239"/>
      <c r="I22" s="84"/>
      <c r="J22" s="84"/>
      <c r="K22" s="84"/>
      <c r="L22" s="84"/>
      <c r="M22" s="84"/>
      <c r="N22" s="84"/>
    </row>
    <row r="23" spans="2:14" s="81" customFormat="1" ht="16" x14ac:dyDescent="0.2">
      <c r="B23" s="514">
        <v>42045</v>
      </c>
      <c r="C23" s="255">
        <f t="shared" si="0"/>
        <v>0</v>
      </c>
      <c r="D23" s="258">
        <f t="shared" si="1"/>
        <v>0</v>
      </c>
      <c r="E23" s="251">
        <f t="shared" si="2"/>
        <v>0</v>
      </c>
      <c r="F23" s="186"/>
      <c r="G23" s="249"/>
      <c r="H23" s="239"/>
      <c r="I23" s="84"/>
      <c r="J23" s="84"/>
      <c r="K23" s="84"/>
      <c r="L23" s="84"/>
      <c r="M23" s="84"/>
      <c r="N23" s="84"/>
    </row>
    <row r="24" spans="2:14" s="81" customFormat="1" ht="16" x14ac:dyDescent="0.2">
      <c r="B24" s="514">
        <v>42073</v>
      </c>
      <c r="C24" s="255">
        <f t="shared" si="0"/>
        <v>0</v>
      </c>
      <c r="D24" s="258">
        <f t="shared" si="1"/>
        <v>0</v>
      </c>
      <c r="E24" s="251">
        <f t="shared" si="2"/>
        <v>0</v>
      </c>
      <c r="F24" s="186"/>
      <c r="G24" s="249"/>
      <c r="H24" s="239"/>
      <c r="I24" s="84"/>
      <c r="J24" s="84"/>
      <c r="K24" s="84"/>
      <c r="L24" s="84"/>
      <c r="M24" s="84"/>
      <c r="N24" s="84"/>
    </row>
    <row r="25" spans="2:14" s="81" customFormat="1" ht="16" x14ac:dyDescent="0.2">
      <c r="B25" s="514">
        <v>42104</v>
      </c>
      <c r="C25" s="255">
        <f t="shared" si="0"/>
        <v>0</v>
      </c>
      <c r="D25" s="258">
        <f t="shared" si="1"/>
        <v>0</v>
      </c>
      <c r="E25" s="251">
        <f t="shared" si="2"/>
        <v>0</v>
      </c>
      <c r="F25" s="186"/>
      <c r="G25" s="249"/>
      <c r="H25" s="239"/>
      <c r="I25" s="84"/>
      <c r="J25" s="84"/>
      <c r="K25" s="84"/>
      <c r="L25" s="84"/>
      <c r="M25" s="84"/>
      <c r="N25" s="84"/>
    </row>
    <row r="26" spans="2:14" s="81" customFormat="1" ht="16" x14ac:dyDescent="0.2">
      <c r="B26" s="514">
        <v>42134</v>
      </c>
      <c r="C26" s="255">
        <f t="shared" si="0"/>
        <v>0</v>
      </c>
      <c r="D26" s="258">
        <f t="shared" si="1"/>
        <v>0</v>
      </c>
      <c r="E26" s="251">
        <f t="shared" si="2"/>
        <v>0</v>
      </c>
      <c r="F26" s="186"/>
      <c r="G26" s="249"/>
      <c r="H26" s="239"/>
      <c r="I26" s="84"/>
      <c r="J26" s="84"/>
      <c r="K26" s="84"/>
      <c r="L26" s="84"/>
      <c r="M26" s="84"/>
      <c r="N26" s="84"/>
    </row>
    <row r="27" spans="2:14" s="81" customFormat="1" ht="16" x14ac:dyDescent="0.2">
      <c r="B27" s="514">
        <v>42165</v>
      </c>
      <c r="C27" s="255">
        <f t="shared" si="0"/>
        <v>0</v>
      </c>
      <c r="D27" s="258">
        <f t="shared" si="1"/>
        <v>0</v>
      </c>
      <c r="E27" s="251">
        <f t="shared" si="2"/>
        <v>0</v>
      </c>
      <c r="F27" s="186"/>
      <c r="G27" s="249"/>
      <c r="H27" s="239"/>
      <c r="I27" s="84"/>
      <c r="J27" s="84"/>
      <c r="K27" s="84"/>
      <c r="L27" s="84"/>
      <c r="M27" s="84"/>
      <c r="N27" s="84"/>
    </row>
    <row r="28" spans="2:14" s="81" customFormat="1" ht="16" x14ac:dyDescent="0.2">
      <c r="B28" s="514">
        <v>42195</v>
      </c>
      <c r="C28" s="255">
        <f t="shared" si="0"/>
        <v>0</v>
      </c>
      <c r="D28" s="258">
        <f t="shared" si="1"/>
        <v>0</v>
      </c>
      <c r="E28" s="251">
        <f t="shared" si="2"/>
        <v>0</v>
      </c>
      <c r="F28" s="186"/>
      <c r="G28" s="249"/>
      <c r="H28" s="239"/>
      <c r="I28" s="84"/>
      <c r="J28" s="84"/>
      <c r="K28" s="84"/>
      <c r="L28" s="84"/>
      <c r="M28" s="84"/>
      <c r="N28" s="84"/>
    </row>
    <row r="29" spans="2:14" s="81" customFormat="1" ht="16" x14ac:dyDescent="0.2">
      <c r="B29" s="514">
        <v>42226</v>
      </c>
      <c r="C29" s="255">
        <f t="shared" si="0"/>
        <v>0</v>
      </c>
      <c r="D29" s="258">
        <f t="shared" si="1"/>
        <v>0</v>
      </c>
      <c r="E29" s="251">
        <f t="shared" si="2"/>
        <v>0</v>
      </c>
      <c r="F29" s="186"/>
      <c r="G29" s="249"/>
      <c r="H29" s="239"/>
      <c r="I29" s="84"/>
      <c r="J29" s="84"/>
      <c r="K29" s="84"/>
      <c r="L29" s="84"/>
      <c r="M29" s="84"/>
      <c r="N29" s="84"/>
    </row>
    <row r="30" spans="2:14" s="81" customFormat="1" ht="16" x14ac:dyDescent="0.2">
      <c r="B30" s="514">
        <v>42257</v>
      </c>
      <c r="C30" s="255">
        <f t="shared" si="0"/>
        <v>0</v>
      </c>
      <c r="D30" s="258">
        <f t="shared" si="1"/>
        <v>0</v>
      </c>
      <c r="E30" s="251">
        <f t="shared" si="2"/>
        <v>0</v>
      </c>
      <c r="F30" s="186"/>
      <c r="G30" s="249"/>
      <c r="H30" s="239"/>
      <c r="I30" s="84"/>
      <c r="J30" s="84"/>
      <c r="K30" s="84"/>
      <c r="L30" s="84"/>
      <c r="M30" s="84"/>
      <c r="N30" s="84"/>
    </row>
    <row r="31" spans="2:14" s="81" customFormat="1" ht="16" x14ac:dyDescent="0.2">
      <c r="B31" s="514">
        <v>42287</v>
      </c>
      <c r="C31" s="255">
        <f t="shared" si="0"/>
        <v>0</v>
      </c>
      <c r="D31" s="258">
        <f t="shared" si="1"/>
        <v>0</v>
      </c>
      <c r="E31" s="251">
        <f t="shared" si="2"/>
        <v>0</v>
      </c>
      <c r="F31" s="186"/>
      <c r="G31" s="249"/>
      <c r="H31" s="239"/>
      <c r="I31" s="84"/>
      <c r="J31" s="84"/>
      <c r="K31" s="84"/>
      <c r="L31" s="84"/>
      <c r="M31" s="84"/>
      <c r="N31" s="84"/>
    </row>
    <row r="32" spans="2:14" s="81" customFormat="1" ht="16" x14ac:dyDescent="0.2">
      <c r="B32" s="514">
        <v>42318</v>
      </c>
      <c r="C32" s="255">
        <f t="shared" si="0"/>
        <v>0</v>
      </c>
      <c r="D32" s="258">
        <f t="shared" si="1"/>
        <v>0</v>
      </c>
      <c r="E32" s="251">
        <f t="shared" si="2"/>
        <v>0</v>
      </c>
      <c r="F32" s="186"/>
      <c r="G32" s="249"/>
      <c r="H32" s="239"/>
      <c r="I32" s="84"/>
      <c r="J32" s="84"/>
      <c r="K32" s="84"/>
      <c r="L32" s="84"/>
      <c r="M32" s="84"/>
      <c r="N32" s="84"/>
    </row>
    <row r="33" spans="2:14" s="81" customFormat="1" ht="16" x14ac:dyDescent="0.2">
      <c r="B33" s="514">
        <v>42348</v>
      </c>
      <c r="C33" s="255">
        <f t="shared" si="0"/>
        <v>0</v>
      </c>
      <c r="D33" s="258">
        <f t="shared" si="1"/>
        <v>0</v>
      </c>
      <c r="E33" s="251">
        <f t="shared" si="2"/>
        <v>0</v>
      </c>
      <c r="F33" s="186"/>
      <c r="G33" s="249"/>
      <c r="H33" s="239"/>
      <c r="I33" s="84"/>
      <c r="J33" s="84"/>
      <c r="K33" s="84"/>
      <c r="L33" s="84"/>
      <c r="M33" s="84"/>
      <c r="N33" s="84"/>
    </row>
    <row r="34" spans="2:14" s="81" customFormat="1" ht="16" x14ac:dyDescent="0.2">
      <c r="B34" s="514"/>
      <c r="C34" s="255">
        <f t="shared" si="0"/>
        <v>0</v>
      </c>
      <c r="D34" s="258">
        <f t="shared" si="1"/>
        <v>0</v>
      </c>
      <c r="E34" s="251">
        <f t="shared" si="2"/>
        <v>0</v>
      </c>
      <c r="F34" s="186"/>
      <c r="G34" s="249"/>
      <c r="H34" s="239"/>
      <c r="I34" s="84"/>
      <c r="J34" s="84"/>
      <c r="K34" s="84"/>
      <c r="L34" s="84"/>
      <c r="M34" s="84"/>
      <c r="N34" s="84"/>
    </row>
    <row r="35" spans="2:14" s="81" customFormat="1" ht="16" x14ac:dyDescent="0.2">
      <c r="B35" s="514"/>
      <c r="C35" s="255">
        <f t="shared" si="0"/>
        <v>0</v>
      </c>
      <c r="D35" s="258">
        <f t="shared" si="1"/>
        <v>0</v>
      </c>
      <c r="E35" s="251">
        <f t="shared" si="2"/>
        <v>0</v>
      </c>
      <c r="F35" s="186"/>
      <c r="G35" s="249"/>
      <c r="H35" s="239"/>
      <c r="I35" s="84"/>
      <c r="J35" s="84"/>
      <c r="K35" s="84"/>
      <c r="L35" s="84"/>
      <c r="M35" s="84"/>
      <c r="N35" s="84"/>
    </row>
    <row r="36" spans="2:14" s="81" customFormat="1" ht="16" x14ac:dyDescent="0.2">
      <c r="B36" s="514"/>
      <c r="C36" s="255">
        <f t="shared" si="0"/>
        <v>0</v>
      </c>
      <c r="D36" s="258">
        <f t="shared" si="1"/>
        <v>0</v>
      </c>
      <c r="E36" s="251">
        <f t="shared" si="2"/>
        <v>0</v>
      </c>
      <c r="F36" s="186"/>
      <c r="G36" s="249"/>
      <c r="H36" s="239"/>
      <c r="I36" s="84"/>
      <c r="J36" s="84"/>
      <c r="K36" s="84"/>
      <c r="L36" s="84"/>
      <c r="M36" s="84"/>
      <c r="N36" s="84"/>
    </row>
    <row r="37" spans="2:14" s="81" customFormat="1" ht="16" x14ac:dyDescent="0.2">
      <c r="B37" s="514"/>
      <c r="C37" s="255">
        <f t="shared" si="0"/>
        <v>0</v>
      </c>
      <c r="D37" s="258">
        <f t="shared" si="1"/>
        <v>0</v>
      </c>
      <c r="E37" s="251">
        <f t="shared" si="2"/>
        <v>0</v>
      </c>
      <c r="F37" s="186"/>
      <c r="G37" s="249"/>
      <c r="H37" s="239"/>
      <c r="I37" s="84"/>
      <c r="J37" s="84"/>
      <c r="K37" s="84"/>
      <c r="L37" s="84"/>
      <c r="M37" s="84"/>
      <c r="N37" s="84"/>
    </row>
    <row r="38" spans="2:14" s="81" customFormat="1" ht="16" x14ac:dyDescent="0.2">
      <c r="B38" s="514"/>
      <c r="C38" s="255">
        <f t="shared" si="0"/>
        <v>0</v>
      </c>
      <c r="D38" s="258">
        <f t="shared" si="1"/>
        <v>0</v>
      </c>
      <c r="E38" s="251">
        <f t="shared" si="2"/>
        <v>0</v>
      </c>
      <c r="F38" s="186"/>
      <c r="G38" s="249"/>
      <c r="H38" s="239"/>
      <c r="I38" s="84"/>
      <c r="J38" s="84"/>
      <c r="K38" s="84"/>
      <c r="L38" s="84"/>
      <c r="M38" s="84"/>
      <c r="N38" s="84"/>
    </row>
    <row r="39" spans="2:14" s="81" customFormat="1" ht="16" x14ac:dyDescent="0.2">
      <c r="B39" s="514"/>
      <c r="C39" s="255">
        <f t="shared" si="0"/>
        <v>0</v>
      </c>
      <c r="D39" s="258">
        <f t="shared" si="1"/>
        <v>0</v>
      </c>
      <c r="E39" s="251">
        <f t="shared" si="2"/>
        <v>0</v>
      </c>
      <c r="F39" s="186"/>
      <c r="G39" s="249"/>
      <c r="H39" s="239"/>
      <c r="I39" s="84"/>
      <c r="J39" s="84"/>
      <c r="K39" s="84"/>
      <c r="L39" s="84"/>
      <c r="M39" s="84"/>
      <c r="N39" s="84"/>
    </row>
    <row r="40" spans="2:14" s="81" customFormat="1" ht="16" x14ac:dyDescent="0.2">
      <c r="B40" s="514"/>
      <c r="C40" s="255">
        <f t="shared" si="0"/>
        <v>0</v>
      </c>
      <c r="D40" s="258">
        <f t="shared" si="1"/>
        <v>0</v>
      </c>
      <c r="E40" s="251">
        <f t="shared" si="2"/>
        <v>0</v>
      </c>
      <c r="F40" s="186"/>
      <c r="G40" s="249"/>
      <c r="H40" s="239"/>
      <c r="I40" s="84"/>
      <c r="J40" s="84"/>
      <c r="K40" s="84"/>
      <c r="L40" s="84"/>
      <c r="M40" s="84"/>
      <c r="N40" s="84"/>
    </row>
    <row r="41" spans="2:14" s="81" customFormat="1" ht="16" x14ac:dyDescent="0.2">
      <c r="B41" s="514"/>
      <c r="C41" s="255">
        <f t="shared" si="0"/>
        <v>0</v>
      </c>
      <c r="D41" s="258">
        <f t="shared" si="1"/>
        <v>0</v>
      </c>
      <c r="E41" s="251">
        <f t="shared" si="2"/>
        <v>0</v>
      </c>
      <c r="F41" s="186"/>
      <c r="G41" s="249"/>
      <c r="H41" s="239"/>
      <c r="I41" s="84"/>
      <c r="J41" s="84"/>
      <c r="K41" s="84"/>
      <c r="L41" s="84"/>
      <c r="M41" s="84"/>
      <c r="N41" s="84"/>
    </row>
    <row r="42" spans="2:14" s="81" customFormat="1" ht="16" x14ac:dyDescent="0.2">
      <c r="B42" s="514"/>
      <c r="C42" s="255">
        <f t="shared" si="0"/>
        <v>0</v>
      </c>
      <c r="D42" s="258">
        <f t="shared" si="1"/>
        <v>0</v>
      </c>
      <c r="E42" s="251">
        <f t="shared" si="2"/>
        <v>0</v>
      </c>
      <c r="F42" s="186"/>
      <c r="G42" s="249"/>
      <c r="H42" s="239"/>
      <c r="I42" s="84"/>
      <c r="J42" s="84"/>
      <c r="K42" s="84"/>
      <c r="L42" s="84"/>
      <c r="M42" s="84"/>
      <c r="N42" s="84"/>
    </row>
    <row r="43" spans="2:14" s="81" customFormat="1" ht="16" x14ac:dyDescent="0.2">
      <c r="B43" s="514"/>
      <c r="C43" s="255">
        <f t="shared" si="0"/>
        <v>0</v>
      </c>
      <c r="D43" s="258">
        <f t="shared" ref="D43:D74" si="3">IF(($E42&gt;0),$D42-1,0)</f>
        <v>0</v>
      </c>
      <c r="E43" s="251">
        <f t="shared" si="2"/>
        <v>0</v>
      </c>
      <c r="F43" s="186"/>
      <c r="G43" s="249"/>
      <c r="H43" s="239"/>
      <c r="I43" s="84"/>
      <c r="J43" s="84"/>
      <c r="K43" s="84"/>
      <c r="L43" s="84"/>
      <c r="M43" s="84"/>
      <c r="N43" s="84"/>
    </row>
    <row r="44" spans="2:14" s="81" customFormat="1" ht="16" x14ac:dyDescent="0.2">
      <c r="B44" s="514"/>
      <c r="C44" s="255">
        <f t="shared" si="0"/>
        <v>0</v>
      </c>
      <c r="D44" s="258">
        <f t="shared" si="3"/>
        <v>0</v>
      </c>
      <c r="E44" s="251">
        <f t="shared" si="2"/>
        <v>0</v>
      </c>
      <c r="F44" s="186"/>
      <c r="G44" s="249"/>
      <c r="H44" s="239"/>
      <c r="I44" s="84"/>
      <c r="J44" s="84"/>
      <c r="K44" s="84"/>
      <c r="L44" s="84"/>
      <c r="M44" s="84"/>
      <c r="N44" s="84"/>
    </row>
    <row r="45" spans="2:14" s="81" customFormat="1" ht="16" x14ac:dyDescent="0.2">
      <c r="B45" s="514"/>
      <c r="C45" s="255">
        <f t="shared" si="0"/>
        <v>0</v>
      </c>
      <c r="D45" s="258">
        <f t="shared" si="3"/>
        <v>0</v>
      </c>
      <c r="E45" s="251">
        <f t="shared" si="2"/>
        <v>0</v>
      </c>
      <c r="F45" s="186"/>
      <c r="G45" s="249"/>
      <c r="H45" s="239"/>
      <c r="I45" s="84"/>
      <c r="J45" s="84"/>
      <c r="K45" s="84"/>
      <c r="L45" s="84"/>
      <c r="M45" s="84"/>
      <c r="N45" s="84"/>
    </row>
    <row r="46" spans="2:14" s="81" customFormat="1" ht="16" x14ac:dyDescent="0.2">
      <c r="B46" s="514"/>
      <c r="C46" s="255">
        <f t="shared" si="0"/>
        <v>0</v>
      </c>
      <c r="D46" s="258">
        <f t="shared" si="3"/>
        <v>0</v>
      </c>
      <c r="E46" s="251">
        <f t="shared" si="2"/>
        <v>0</v>
      </c>
      <c r="F46" s="186"/>
      <c r="G46" s="249"/>
      <c r="H46" s="239"/>
      <c r="I46" s="84"/>
      <c r="J46" s="84"/>
      <c r="K46" s="84"/>
      <c r="L46" s="84"/>
      <c r="M46" s="84"/>
      <c r="N46" s="84"/>
    </row>
    <row r="47" spans="2:14" s="81" customFormat="1" ht="15.5" customHeight="1" x14ac:dyDescent="0.2">
      <c r="B47" s="514"/>
      <c r="C47" s="255">
        <f t="shared" si="0"/>
        <v>0</v>
      </c>
      <c r="D47" s="258">
        <f t="shared" si="3"/>
        <v>0</v>
      </c>
      <c r="E47" s="251">
        <f t="shared" si="2"/>
        <v>0</v>
      </c>
      <c r="F47" s="186"/>
      <c r="G47" s="249"/>
      <c r="H47" s="239"/>
      <c r="I47" s="84"/>
      <c r="J47" s="84"/>
      <c r="K47" s="84"/>
      <c r="L47" s="84"/>
      <c r="M47" s="84"/>
      <c r="N47" s="84"/>
    </row>
    <row r="48" spans="2:14" s="81" customFormat="1" ht="15.5" customHeight="1" x14ac:dyDescent="0.2">
      <c r="B48" s="514"/>
      <c r="C48" s="255">
        <f t="shared" si="0"/>
        <v>0</v>
      </c>
      <c r="D48" s="258">
        <f t="shared" si="3"/>
        <v>0</v>
      </c>
      <c r="E48" s="251">
        <f t="shared" si="2"/>
        <v>0</v>
      </c>
      <c r="F48" s="186"/>
      <c r="G48" s="249"/>
      <c r="H48" s="239"/>
      <c r="I48" s="84"/>
      <c r="J48" s="84"/>
      <c r="K48" s="84"/>
      <c r="L48" s="84"/>
      <c r="M48" s="84"/>
      <c r="N48" s="84"/>
    </row>
    <row r="49" spans="2:14" s="81" customFormat="1" ht="15.5" customHeight="1" x14ac:dyDescent="0.2">
      <c r="B49" s="514"/>
      <c r="C49" s="255">
        <f t="shared" si="0"/>
        <v>0</v>
      </c>
      <c r="D49" s="258">
        <f t="shared" si="3"/>
        <v>0</v>
      </c>
      <c r="E49" s="251">
        <f t="shared" si="2"/>
        <v>0</v>
      </c>
      <c r="F49" s="186"/>
      <c r="G49" s="249"/>
      <c r="H49" s="239"/>
      <c r="I49" s="84"/>
      <c r="J49" s="84"/>
      <c r="K49" s="84"/>
      <c r="L49" s="84"/>
      <c r="M49" s="84"/>
      <c r="N49" s="84"/>
    </row>
    <row r="50" spans="2:14" s="81" customFormat="1" ht="15.5" customHeight="1" x14ac:dyDescent="0.2">
      <c r="B50" s="514"/>
      <c r="C50" s="255">
        <f t="shared" si="0"/>
        <v>0</v>
      </c>
      <c r="D50" s="258">
        <f t="shared" si="3"/>
        <v>0</v>
      </c>
      <c r="E50" s="251">
        <f t="shared" si="2"/>
        <v>0</v>
      </c>
      <c r="F50" s="186"/>
      <c r="G50" s="249"/>
      <c r="H50" s="239"/>
      <c r="I50" s="84"/>
      <c r="J50" s="84"/>
      <c r="K50" s="84"/>
      <c r="L50" s="84"/>
      <c r="M50" s="84"/>
      <c r="N50" s="84"/>
    </row>
    <row r="51" spans="2:14" s="81" customFormat="1" ht="15.5" customHeight="1" x14ac:dyDescent="0.2">
      <c r="B51" s="514"/>
      <c r="C51" s="255">
        <f t="shared" si="0"/>
        <v>0</v>
      </c>
      <c r="D51" s="258">
        <f t="shared" si="3"/>
        <v>0</v>
      </c>
      <c r="E51" s="251">
        <f t="shared" si="2"/>
        <v>0</v>
      </c>
      <c r="F51" s="186"/>
      <c r="G51" s="249"/>
      <c r="H51" s="239"/>
      <c r="I51" s="84"/>
      <c r="J51" s="84"/>
      <c r="K51" s="84"/>
      <c r="L51" s="84"/>
      <c r="M51" s="84"/>
      <c r="N51" s="84"/>
    </row>
    <row r="52" spans="2:14" s="81" customFormat="1" ht="15.5" customHeight="1" x14ac:dyDescent="0.2">
      <c r="B52" s="514"/>
      <c r="C52" s="255">
        <f t="shared" si="0"/>
        <v>0</v>
      </c>
      <c r="D52" s="258">
        <f t="shared" si="3"/>
        <v>0</v>
      </c>
      <c r="E52" s="251">
        <f t="shared" si="2"/>
        <v>0</v>
      </c>
      <c r="F52" s="186"/>
      <c r="G52" s="249"/>
      <c r="H52" s="239"/>
      <c r="I52" s="84"/>
      <c r="J52" s="84"/>
      <c r="K52" s="84"/>
      <c r="L52" s="84"/>
      <c r="M52" s="84"/>
      <c r="N52" s="84"/>
    </row>
    <row r="53" spans="2:14" s="81" customFormat="1" ht="15.5" customHeight="1" x14ac:dyDescent="0.2">
      <c r="B53" s="514"/>
      <c r="C53" s="255">
        <f t="shared" si="0"/>
        <v>0</v>
      </c>
      <c r="D53" s="258">
        <f t="shared" si="3"/>
        <v>0</v>
      </c>
      <c r="E53" s="251">
        <f t="shared" si="2"/>
        <v>0</v>
      </c>
      <c r="F53" s="186"/>
      <c r="G53" s="249"/>
      <c r="H53" s="239"/>
      <c r="I53" s="84"/>
      <c r="J53" s="84"/>
      <c r="K53" s="84"/>
      <c r="L53" s="84"/>
      <c r="M53" s="84"/>
      <c r="N53" s="84"/>
    </row>
    <row r="54" spans="2:14" s="81" customFormat="1" ht="15.5" customHeight="1" x14ac:dyDescent="0.2">
      <c r="B54" s="514"/>
      <c r="C54" s="255">
        <f t="shared" si="0"/>
        <v>0</v>
      </c>
      <c r="D54" s="258">
        <f t="shared" si="3"/>
        <v>0</v>
      </c>
      <c r="E54" s="251">
        <f t="shared" si="2"/>
        <v>0</v>
      </c>
      <c r="F54" s="186"/>
      <c r="G54" s="249"/>
      <c r="H54" s="239"/>
      <c r="I54" s="84"/>
      <c r="J54" s="84"/>
      <c r="K54" s="84"/>
      <c r="L54" s="84"/>
      <c r="M54" s="84"/>
      <c r="N54" s="84"/>
    </row>
    <row r="55" spans="2:14" s="81" customFormat="1" ht="16" x14ac:dyDescent="0.2">
      <c r="B55" s="514"/>
      <c r="C55" s="255">
        <f t="shared" si="0"/>
        <v>0</v>
      </c>
      <c r="D55" s="258">
        <f t="shared" si="3"/>
        <v>0</v>
      </c>
      <c r="E55" s="251">
        <f t="shared" si="2"/>
        <v>0</v>
      </c>
      <c r="F55" s="186"/>
      <c r="G55" s="249"/>
      <c r="H55" s="239"/>
      <c r="I55" s="84"/>
      <c r="J55" s="84"/>
      <c r="K55" s="84"/>
      <c r="L55" s="84"/>
      <c r="M55" s="84"/>
      <c r="N55" s="84"/>
    </row>
    <row r="56" spans="2:14" s="81" customFormat="1" ht="16" x14ac:dyDescent="0.2">
      <c r="B56" s="514"/>
      <c r="C56" s="255">
        <f t="shared" si="0"/>
        <v>0</v>
      </c>
      <c r="D56" s="258">
        <f t="shared" si="3"/>
        <v>0</v>
      </c>
      <c r="E56" s="251">
        <f t="shared" si="2"/>
        <v>0</v>
      </c>
      <c r="F56" s="186"/>
      <c r="G56" s="249"/>
      <c r="H56" s="239"/>
      <c r="I56" s="84"/>
      <c r="J56" s="84"/>
      <c r="K56" s="84"/>
      <c r="L56" s="84"/>
      <c r="M56" s="84"/>
      <c r="N56" s="84"/>
    </row>
    <row r="57" spans="2:14" s="81" customFormat="1" ht="16" x14ac:dyDescent="0.2">
      <c r="B57" s="514"/>
      <c r="C57" s="255">
        <f t="shared" si="0"/>
        <v>0</v>
      </c>
      <c r="D57" s="258">
        <f t="shared" si="3"/>
        <v>0</v>
      </c>
      <c r="E57" s="251">
        <f t="shared" si="2"/>
        <v>0</v>
      </c>
      <c r="F57" s="186"/>
      <c r="G57" s="249"/>
      <c r="H57" s="239"/>
      <c r="I57" s="84"/>
      <c r="J57" s="84"/>
      <c r="K57" s="84"/>
      <c r="L57" s="84"/>
      <c r="M57" s="84"/>
      <c r="N57" s="84"/>
    </row>
    <row r="58" spans="2:14" s="81" customFormat="1" ht="16" x14ac:dyDescent="0.2">
      <c r="B58" s="514"/>
      <c r="C58" s="255">
        <f t="shared" si="0"/>
        <v>0</v>
      </c>
      <c r="D58" s="258">
        <f t="shared" si="3"/>
        <v>0</v>
      </c>
      <c r="E58" s="251">
        <f t="shared" si="2"/>
        <v>0</v>
      </c>
      <c r="F58" s="186"/>
      <c r="G58" s="249"/>
      <c r="H58" s="239"/>
      <c r="I58" s="84"/>
      <c r="J58" s="84"/>
      <c r="K58" s="84"/>
      <c r="L58" s="84"/>
      <c r="M58" s="84"/>
      <c r="N58" s="84"/>
    </row>
    <row r="59" spans="2:14" s="81" customFormat="1" ht="16" x14ac:dyDescent="0.2">
      <c r="B59" s="514"/>
      <c r="C59" s="255">
        <f t="shared" si="0"/>
        <v>0</v>
      </c>
      <c r="D59" s="258">
        <f t="shared" si="3"/>
        <v>0</v>
      </c>
      <c r="E59" s="251">
        <f t="shared" si="2"/>
        <v>0</v>
      </c>
      <c r="F59" s="186"/>
      <c r="G59" s="249"/>
      <c r="H59" s="239"/>
      <c r="I59" s="84"/>
      <c r="J59" s="84"/>
      <c r="K59" s="84"/>
      <c r="L59" s="84"/>
      <c r="M59" s="84"/>
      <c r="N59" s="84"/>
    </row>
    <row r="60" spans="2:14" s="81" customFormat="1" ht="16" x14ac:dyDescent="0.2">
      <c r="B60" s="514"/>
      <c r="C60" s="255">
        <f t="shared" si="0"/>
        <v>0</v>
      </c>
      <c r="D60" s="258">
        <f t="shared" si="3"/>
        <v>0</v>
      </c>
      <c r="E60" s="251">
        <f t="shared" si="2"/>
        <v>0</v>
      </c>
      <c r="F60" s="186"/>
      <c r="G60" s="249"/>
      <c r="H60" s="239"/>
      <c r="I60" s="84"/>
      <c r="J60" s="84"/>
      <c r="K60" s="84"/>
      <c r="L60" s="84"/>
      <c r="M60" s="84"/>
      <c r="N60" s="84"/>
    </row>
    <row r="61" spans="2:14" s="81" customFormat="1" ht="16" x14ac:dyDescent="0.2">
      <c r="B61" s="514"/>
      <c r="C61" s="255">
        <f t="shared" si="0"/>
        <v>0</v>
      </c>
      <c r="D61" s="258">
        <f t="shared" si="3"/>
        <v>0</v>
      </c>
      <c r="E61" s="251">
        <f t="shared" si="2"/>
        <v>0</v>
      </c>
      <c r="F61" s="186"/>
      <c r="G61" s="249"/>
      <c r="H61" s="239"/>
      <c r="I61" s="84"/>
      <c r="J61" s="84"/>
      <c r="K61" s="84"/>
      <c r="L61" s="84"/>
      <c r="M61" s="84"/>
      <c r="N61" s="84"/>
    </row>
    <row r="62" spans="2:14" s="81" customFormat="1" ht="16" x14ac:dyDescent="0.2">
      <c r="B62" s="514"/>
      <c r="C62" s="255">
        <f t="shared" si="0"/>
        <v>0</v>
      </c>
      <c r="D62" s="258">
        <f t="shared" si="3"/>
        <v>0</v>
      </c>
      <c r="E62" s="251">
        <f t="shared" si="2"/>
        <v>0</v>
      </c>
      <c r="F62" s="186"/>
      <c r="G62" s="249"/>
      <c r="H62" s="239"/>
      <c r="I62" s="84"/>
      <c r="J62" s="84"/>
      <c r="K62" s="84"/>
      <c r="L62" s="84"/>
      <c r="M62" s="84"/>
      <c r="N62" s="84"/>
    </row>
    <row r="63" spans="2:14" s="81" customFormat="1" ht="16" x14ac:dyDescent="0.2">
      <c r="B63" s="514"/>
      <c r="C63" s="255">
        <f t="shared" si="0"/>
        <v>0</v>
      </c>
      <c r="D63" s="258">
        <f t="shared" si="3"/>
        <v>0</v>
      </c>
      <c r="E63" s="251">
        <f t="shared" si="2"/>
        <v>0</v>
      </c>
      <c r="F63" s="186"/>
      <c r="G63" s="249"/>
      <c r="H63" s="239"/>
      <c r="I63" s="84"/>
      <c r="J63" s="84"/>
      <c r="K63" s="84"/>
      <c r="L63" s="84"/>
      <c r="M63" s="84"/>
      <c r="N63" s="84"/>
    </row>
    <row r="64" spans="2:14" s="81" customFormat="1" ht="16" x14ac:dyDescent="0.2">
      <c r="B64" s="514"/>
      <c r="C64" s="255">
        <f t="shared" si="0"/>
        <v>0</v>
      </c>
      <c r="D64" s="258">
        <f t="shared" si="3"/>
        <v>0</v>
      </c>
      <c r="E64" s="251">
        <f t="shared" si="2"/>
        <v>0</v>
      </c>
      <c r="F64" s="186"/>
      <c r="G64" s="249"/>
      <c r="H64" s="239"/>
      <c r="I64" s="84"/>
      <c r="J64" s="84"/>
      <c r="K64" s="84"/>
      <c r="L64" s="84"/>
      <c r="M64" s="84"/>
      <c r="N64" s="84"/>
    </row>
    <row r="65" spans="2:14" s="81" customFormat="1" ht="16" x14ac:dyDescent="0.2">
      <c r="B65" s="514"/>
      <c r="C65" s="255">
        <f t="shared" si="0"/>
        <v>0</v>
      </c>
      <c r="D65" s="258">
        <f t="shared" si="3"/>
        <v>0</v>
      </c>
      <c r="E65" s="251">
        <f t="shared" si="2"/>
        <v>0</v>
      </c>
      <c r="F65" s="186"/>
      <c r="G65" s="249"/>
      <c r="H65" s="239"/>
      <c r="I65" s="84"/>
      <c r="J65" s="84"/>
      <c r="K65" s="84"/>
      <c r="L65" s="84"/>
      <c r="M65" s="84"/>
      <c r="N65" s="84"/>
    </row>
    <row r="66" spans="2:14" s="81" customFormat="1" ht="16" x14ac:dyDescent="0.2">
      <c r="B66" s="514"/>
      <c r="C66" s="255">
        <f t="shared" si="0"/>
        <v>0</v>
      </c>
      <c r="D66" s="258">
        <f t="shared" si="3"/>
        <v>0</v>
      </c>
      <c r="E66" s="251">
        <f t="shared" si="2"/>
        <v>0</v>
      </c>
      <c r="F66" s="186"/>
      <c r="G66" s="249"/>
      <c r="H66" s="239"/>
      <c r="I66" s="84"/>
      <c r="J66" s="84"/>
      <c r="K66" s="84"/>
      <c r="L66" s="84"/>
      <c r="M66" s="84"/>
      <c r="N66" s="84"/>
    </row>
    <row r="67" spans="2:14" s="81" customFormat="1" ht="16" x14ac:dyDescent="0.2">
      <c r="B67" s="514"/>
      <c r="C67" s="255">
        <f t="shared" si="0"/>
        <v>0</v>
      </c>
      <c r="D67" s="258">
        <f t="shared" si="3"/>
        <v>0</v>
      </c>
      <c r="E67" s="251">
        <f t="shared" si="2"/>
        <v>0</v>
      </c>
      <c r="F67" s="186"/>
      <c r="G67" s="249"/>
      <c r="H67" s="239"/>
      <c r="I67" s="84"/>
      <c r="J67" s="84"/>
      <c r="K67" s="84"/>
      <c r="L67" s="84"/>
      <c r="M67" s="84"/>
      <c r="N67" s="84"/>
    </row>
    <row r="68" spans="2:14" s="81" customFormat="1" ht="16" x14ac:dyDescent="0.2">
      <c r="B68" s="514"/>
      <c r="C68" s="255">
        <f t="shared" si="0"/>
        <v>0</v>
      </c>
      <c r="D68" s="258">
        <f t="shared" si="3"/>
        <v>0</v>
      </c>
      <c r="E68" s="251">
        <f t="shared" si="2"/>
        <v>0</v>
      </c>
      <c r="F68" s="186"/>
      <c r="G68" s="249"/>
      <c r="H68" s="239"/>
      <c r="I68" s="84"/>
      <c r="J68" s="84"/>
      <c r="K68" s="84"/>
      <c r="L68" s="84"/>
      <c r="M68" s="84"/>
      <c r="N68" s="84"/>
    </row>
    <row r="69" spans="2:14" s="81" customFormat="1" ht="16" x14ac:dyDescent="0.2">
      <c r="B69" s="514"/>
      <c r="C69" s="255">
        <f t="shared" si="0"/>
        <v>0</v>
      </c>
      <c r="D69" s="258">
        <f t="shared" si="3"/>
        <v>0</v>
      </c>
      <c r="E69" s="251">
        <f t="shared" si="2"/>
        <v>0</v>
      </c>
      <c r="F69" s="186"/>
      <c r="G69" s="249"/>
      <c r="H69" s="239"/>
      <c r="I69" s="84"/>
      <c r="J69" s="84"/>
      <c r="K69" s="84"/>
      <c r="L69" s="84"/>
      <c r="M69" s="84"/>
      <c r="N69" s="84"/>
    </row>
    <row r="70" spans="2:14" s="81" customFormat="1" ht="16" x14ac:dyDescent="0.2">
      <c r="B70" s="514"/>
      <c r="C70" s="255">
        <f t="shared" si="0"/>
        <v>0</v>
      </c>
      <c r="D70" s="258">
        <f t="shared" si="3"/>
        <v>0</v>
      </c>
      <c r="E70" s="251">
        <f t="shared" si="2"/>
        <v>0</v>
      </c>
      <c r="F70" s="186"/>
      <c r="G70" s="249"/>
      <c r="H70" s="239"/>
      <c r="I70" s="84"/>
      <c r="J70" s="84"/>
      <c r="K70" s="84"/>
      <c r="L70" s="84"/>
      <c r="M70" s="84"/>
      <c r="N70" s="84"/>
    </row>
    <row r="71" spans="2:14" s="81" customFormat="1" ht="16" x14ac:dyDescent="0.2">
      <c r="B71" s="514"/>
      <c r="C71" s="255">
        <f t="shared" si="0"/>
        <v>0</v>
      </c>
      <c r="D71" s="258">
        <f t="shared" si="3"/>
        <v>0</v>
      </c>
      <c r="E71" s="251">
        <f t="shared" si="2"/>
        <v>0</v>
      </c>
      <c r="F71" s="186"/>
      <c r="G71" s="249"/>
      <c r="H71" s="239"/>
      <c r="I71" s="84"/>
      <c r="J71" s="84"/>
      <c r="K71" s="84"/>
      <c r="L71" s="84"/>
      <c r="M71" s="84"/>
      <c r="N71" s="84"/>
    </row>
    <row r="72" spans="2:14" s="81" customFormat="1" ht="16" x14ac:dyDescent="0.2">
      <c r="B72" s="514"/>
      <c r="C72" s="255">
        <f t="shared" si="0"/>
        <v>0</v>
      </c>
      <c r="D72" s="258">
        <f t="shared" si="3"/>
        <v>0</v>
      </c>
      <c r="E72" s="251">
        <f t="shared" si="2"/>
        <v>0</v>
      </c>
      <c r="F72" s="186"/>
      <c r="G72" s="249"/>
      <c r="H72" s="239"/>
      <c r="I72" s="84"/>
      <c r="J72" s="84"/>
      <c r="K72" s="84"/>
      <c r="L72" s="84"/>
      <c r="M72" s="84"/>
      <c r="N72" s="84"/>
    </row>
    <row r="73" spans="2:14" s="81" customFormat="1" ht="16" x14ac:dyDescent="0.2">
      <c r="B73" s="514"/>
      <c r="C73" s="255">
        <f t="shared" si="0"/>
        <v>0</v>
      </c>
      <c r="D73" s="258">
        <f t="shared" si="3"/>
        <v>0</v>
      </c>
      <c r="E73" s="251">
        <f t="shared" si="2"/>
        <v>0</v>
      </c>
      <c r="F73" s="186"/>
      <c r="G73" s="249"/>
      <c r="H73" s="239"/>
      <c r="I73" s="84"/>
      <c r="J73" s="84"/>
      <c r="K73" s="84"/>
      <c r="L73" s="84"/>
      <c r="M73" s="84"/>
      <c r="N73" s="84"/>
    </row>
    <row r="74" spans="2:14" s="81" customFormat="1" ht="16" x14ac:dyDescent="0.2">
      <c r="B74" s="514"/>
      <c r="C74" s="255">
        <f t="shared" si="0"/>
        <v>0</v>
      </c>
      <c r="D74" s="258">
        <f t="shared" si="3"/>
        <v>0</v>
      </c>
      <c r="E74" s="251">
        <f t="shared" si="2"/>
        <v>0</v>
      </c>
      <c r="F74" s="186"/>
      <c r="G74" s="249"/>
      <c r="H74" s="239"/>
      <c r="I74" s="84"/>
      <c r="J74" s="84"/>
      <c r="K74" s="84"/>
      <c r="L74" s="84"/>
      <c r="M74" s="84"/>
      <c r="N74" s="84"/>
    </row>
    <row r="75" spans="2:14" s="81" customFormat="1" ht="16" x14ac:dyDescent="0.2">
      <c r="B75" s="514"/>
      <c r="C75" s="255">
        <f t="shared" ref="C75:C138" si="4">IF(($E74&gt;$F$8),$F$8,($E74+($E74*$F$7)/12))</f>
        <v>0</v>
      </c>
      <c r="D75" s="258">
        <f t="shared" ref="D75:D138" si="5">IF(($E74&gt;0),$D74-1,0)</f>
        <v>0</v>
      </c>
      <c r="E75" s="251">
        <f t="shared" ref="E75:E138" si="6">$E74+(($E74*$F$7)/12)-$C75</f>
        <v>0</v>
      </c>
      <c r="F75" s="186"/>
      <c r="G75" s="249"/>
      <c r="H75" s="239"/>
      <c r="I75" s="84"/>
      <c r="J75" s="84"/>
      <c r="K75" s="84"/>
      <c r="L75" s="84"/>
      <c r="M75" s="84"/>
      <c r="N75" s="84"/>
    </row>
    <row r="76" spans="2:14" s="81" customFormat="1" ht="16" x14ac:dyDescent="0.2">
      <c r="B76" s="514"/>
      <c r="C76" s="255">
        <f t="shared" si="4"/>
        <v>0</v>
      </c>
      <c r="D76" s="258">
        <f t="shared" si="5"/>
        <v>0</v>
      </c>
      <c r="E76" s="251">
        <f t="shared" si="6"/>
        <v>0</v>
      </c>
      <c r="F76" s="186"/>
      <c r="G76" s="249"/>
      <c r="H76" s="239"/>
      <c r="I76" s="84"/>
      <c r="J76" s="84"/>
      <c r="K76" s="84"/>
      <c r="L76" s="84"/>
      <c r="M76" s="84"/>
      <c r="N76" s="84"/>
    </row>
    <row r="77" spans="2:14" s="81" customFormat="1" ht="16" x14ac:dyDescent="0.2">
      <c r="B77" s="514"/>
      <c r="C77" s="255">
        <f t="shared" si="4"/>
        <v>0</v>
      </c>
      <c r="D77" s="258">
        <f t="shared" si="5"/>
        <v>0</v>
      </c>
      <c r="E77" s="251">
        <f t="shared" si="6"/>
        <v>0</v>
      </c>
      <c r="F77" s="186"/>
      <c r="G77" s="249"/>
      <c r="H77" s="239"/>
      <c r="I77" s="84"/>
      <c r="J77" s="84"/>
      <c r="K77" s="84"/>
      <c r="L77" s="84"/>
      <c r="M77" s="84"/>
      <c r="N77" s="84"/>
    </row>
    <row r="78" spans="2:14" s="81" customFormat="1" ht="16" x14ac:dyDescent="0.2">
      <c r="B78" s="514"/>
      <c r="C78" s="255">
        <f t="shared" si="4"/>
        <v>0</v>
      </c>
      <c r="D78" s="258">
        <f t="shared" si="5"/>
        <v>0</v>
      </c>
      <c r="E78" s="251">
        <f t="shared" si="6"/>
        <v>0</v>
      </c>
      <c r="F78" s="186"/>
      <c r="G78" s="249"/>
      <c r="H78" s="239"/>
      <c r="I78" s="84"/>
      <c r="J78" s="84"/>
      <c r="K78" s="84"/>
      <c r="L78" s="84"/>
      <c r="M78" s="84"/>
      <c r="N78" s="84"/>
    </row>
    <row r="79" spans="2:14" s="81" customFormat="1" ht="16" x14ac:dyDescent="0.2">
      <c r="B79" s="514"/>
      <c r="C79" s="255">
        <f t="shared" si="4"/>
        <v>0</v>
      </c>
      <c r="D79" s="258">
        <f t="shared" si="5"/>
        <v>0</v>
      </c>
      <c r="E79" s="251">
        <f t="shared" si="6"/>
        <v>0</v>
      </c>
      <c r="F79" s="186"/>
      <c r="G79" s="249"/>
      <c r="H79" s="239"/>
      <c r="I79" s="84"/>
      <c r="J79" s="84"/>
      <c r="K79" s="84"/>
      <c r="L79" s="84"/>
      <c r="M79" s="84"/>
      <c r="N79" s="84"/>
    </row>
    <row r="80" spans="2:14" s="81" customFormat="1" ht="16" x14ac:dyDescent="0.2">
      <c r="B80" s="514"/>
      <c r="C80" s="255">
        <f t="shared" si="4"/>
        <v>0</v>
      </c>
      <c r="D80" s="258">
        <f t="shared" si="5"/>
        <v>0</v>
      </c>
      <c r="E80" s="251">
        <f t="shared" si="6"/>
        <v>0</v>
      </c>
      <c r="F80" s="186"/>
      <c r="G80" s="249"/>
      <c r="H80" s="239"/>
      <c r="I80" s="84"/>
      <c r="J80" s="84"/>
      <c r="K80" s="84"/>
      <c r="L80" s="84"/>
      <c r="M80" s="84"/>
      <c r="N80" s="84"/>
    </row>
    <row r="81" spans="2:14" s="81" customFormat="1" ht="16" x14ac:dyDescent="0.2">
      <c r="B81" s="514"/>
      <c r="C81" s="255">
        <f t="shared" si="4"/>
        <v>0</v>
      </c>
      <c r="D81" s="258">
        <f t="shared" si="5"/>
        <v>0</v>
      </c>
      <c r="E81" s="251">
        <f t="shared" si="6"/>
        <v>0</v>
      </c>
      <c r="F81" s="186"/>
      <c r="G81" s="249"/>
      <c r="H81" s="239"/>
      <c r="I81" s="84"/>
      <c r="J81" s="84"/>
      <c r="K81" s="84"/>
      <c r="L81" s="84"/>
      <c r="M81" s="84"/>
      <c r="N81" s="84"/>
    </row>
    <row r="82" spans="2:14" s="81" customFormat="1" ht="16" x14ac:dyDescent="0.2">
      <c r="B82" s="514"/>
      <c r="C82" s="255">
        <f t="shared" si="4"/>
        <v>0</v>
      </c>
      <c r="D82" s="258">
        <f t="shared" si="5"/>
        <v>0</v>
      </c>
      <c r="E82" s="251">
        <f t="shared" si="6"/>
        <v>0</v>
      </c>
      <c r="F82" s="186"/>
      <c r="G82" s="249"/>
      <c r="H82" s="239"/>
      <c r="I82" s="84"/>
      <c r="J82" s="84"/>
      <c r="K82" s="84"/>
      <c r="L82" s="84"/>
      <c r="M82" s="84"/>
      <c r="N82" s="84"/>
    </row>
    <row r="83" spans="2:14" ht="16" x14ac:dyDescent="0.2">
      <c r="B83" s="514"/>
      <c r="C83" s="255">
        <f t="shared" si="4"/>
        <v>0</v>
      </c>
      <c r="D83" s="258">
        <f t="shared" si="5"/>
        <v>0</v>
      </c>
      <c r="E83" s="251">
        <f t="shared" si="6"/>
        <v>0</v>
      </c>
      <c r="F83" s="186"/>
      <c r="G83" s="249"/>
      <c r="H83" s="244"/>
    </row>
    <row r="84" spans="2:14" ht="16" x14ac:dyDescent="0.2">
      <c r="B84" s="514"/>
      <c r="C84" s="255">
        <f t="shared" si="4"/>
        <v>0</v>
      </c>
      <c r="D84" s="258">
        <f t="shared" si="5"/>
        <v>0</v>
      </c>
      <c r="E84" s="251">
        <f t="shared" si="6"/>
        <v>0</v>
      </c>
      <c r="F84" s="186"/>
      <c r="G84" s="249"/>
      <c r="H84" s="244"/>
    </row>
    <row r="85" spans="2:14" ht="16" x14ac:dyDescent="0.2">
      <c r="B85" s="514"/>
      <c r="C85" s="255">
        <f t="shared" si="4"/>
        <v>0</v>
      </c>
      <c r="D85" s="258">
        <f t="shared" si="5"/>
        <v>0</v>
      </c>
      <c r="E85" s="251">
        <f t="shared" si="6"/>
        <v>0</v>
      </c>
      <c r="F85" s="186"/>
      <c r="G85" s="249"/>
      <c r="H85" s="244"/>
    </row>
    <row r="86" spans="2:14" ht="16" x14ac:dyDescent="0.2">
      <c r="B86" s="514"/>
      <c r="C86" s="255">
        <f t="shared" si="4"/>
        <v>0</v>
      </c>
      <c r="D86" s="258">
        <f t="shared" si="5"/>
        <v>0</v>
      </c>
      <c r="E86" s="251">
        <f t="shared" si="6"/>
        <v>0</v>
      </c>
      <c r="F86" s="186"/>
      <c r="G86" s="249"/>
      <c r="H86" s="244"/>
    </row>
    <row r="87" spans="2:14" ht="16" x14ac:dyDescent="0.2">
      <c r="B87" s="514"/>
      <c r="C87" s="255">
        <f t="shared" si="4"/>
        <v>0</v>
      </c>
      <c r="D87" s="258">
        <f t="shared" si="5"/>
        <v>0</v>
      </c>
      <c r="E87" s="251">
        <f t="shared" si="6"/>
        <v>0</v>
      </c>
      <c r="F87" s="186"/>
      <c r="G87" s="249"/>
      <c r="H87" s="244"/>
    </row>
    <row r="88" spans="2:14" ht="16" x14ac:dyDescent="0.2">
      <c r="B88" s="514"/>
      <c r="C88" s="255">
        <f t="shared" si="4"/>
        <v>0</v>
      </c>
      <c r="D88" s="258">
        <f t="shared" si="5"/>
        <v>0</v>
      </c>
      <c r="E88" s="251">
        <f t="shared" si="6"/>
        <v>0</v>
      </c>
      <c r="F88" s="186"/>
      <c r="G88" s="249"/>
      <c r="H88" s="244"/>
    </row>
    <row r="89" spans="2:14" ht="16" x14ac:dyDescent="0.2">
      <c r="B89" s="514"/>
      <c r="C89" s="255">
        <f t="shared" si="4"/>
        <v>0</v>
      </c>
      <c r="D89" s="258">
        <f t="shared" si="5"/>
        <v>0</v>
      </c>
      <c r="E89" s="251">
        <f t="shared" si="6"/>
        <v>0</v>
      </c>
      <c r="F89" s="186"/>
      <c r="G89" s="249"/>
      <c r="H89" s="244"/>
    </row>
    <row r="90" spans="2:14" ht="16" x14ac:dyDescent="0.2">
      <c r="B90" s="514"/>
      <c r="C90" s="255">
        <f t="shared" si="4"/>
        <v>0</v>
      </c>
      <c r="D90" s="258">
        <f t="shared" si="5"/>
        <v>0</v>
      </c>
      <c r="E90" s="251">
        <f t="shared" si="6"/>
        <v>0</v>
      </c>
      <c r="F90" s="186"/>
      <c r="G90" s="249"/>
      <c r="H90" s="244"/>
    </row>
    <row r="91" spans="2:14" ht="16" x14ac:dyDescent="0.2">
      <c r="B91" s="514"/>
      <c r="C91" s="255">
        <f t="shared" si="4"/>
        <v>0</v>
      </c>
      <c r="D91" s="258">
        <f t="shared" si="5"/>
        <v>0</v>
      </c>
      <c r="E91" s="251">
        <f t="shared" si="6"/>
        <v>0</v>
      </c>
      <c r="F91" s="186"/>
      <c r="G91" s="249"/>
      <c r="H91" s="244"/>
    </row>
    <row r="92" spans="2:14" ht="16" x14ac:dyDescent="0.2">
      <c r="B92" s="514"/>
      <c r="C92" s="255">
        <f t="shared" si="4"/>
        <v>0</v>
      </c>
      <c r="D92" s="258">
        <f t="shared" si="5"/>
        <v>0</v>
      </c>
      <c r="E92" s="251">
        <f t="shared" si="6"/>
        <v>0</v>
      </c>
      <c r="F92" s="186"/>
      <c r="G92" s="249"/>
    </row>
    <row r="93" spans="2:14" ht="16" x14ac:dyDescent="0.2">
      <c r="B93" s="514"/>
      <c r="C93" s="255">
        <f t="shared" si="4"/>
        <v>0</v>
      </c>
      <c r="D93" s="258">
        <f t="shared" si="5"/>
        <v>0</v>
      </c>
      <c r="E93" s="251">
        <f t="shared" si="6"/>
        <v>0</v>
      </c>
      <c r="F93" s="186"/>
      <c r="G93" s="249"/>
    </row>
    <row r="94" spans="2:14" ht="16" x14ac:dyDescent="0.2">
      <c r="B94" s="514"/>
      <c r="C94" s="255">
        <f t="shared" si="4"/>
        <v>0</v>
      </c>
      <c r="D94" s="258">
        <f t="shared" si="5"/>
        <v>0</v>
      </c>
      <c r="E94" s="251">
        <f t="shared" si="6"/>
        <v>0</v>
      </c>
      <c r="F94" s="186"/>
      <c r="G94" s="249"/>
    </row>
    <row r="95" spans="2:14" ht="16" x14ac:dyDescent="0.2">
      <c r="B95" s="514"/>
      <c r="C95" s="255">
        <f t="shared" si="4"/>
        <v>0</v>
      </c>
      <c r="D95" s="258">
        <f t="shared" si="5"/>
        <v>0</v>
      </c>
      <c r="E95" s="251">
        <f t="shared" si="6"/>
        <v>0</v>
      </c>
      <c r="F95" s="186"/>
      <c r="G95" s="249"/>
    </row>
    <row r="96" spans="2:14" ht="16" x14ac:dyDescent="0.2">
      <c r="B96" s="514"/>
      <c r="C96" s="255">
        <f t="shared" si="4"/>
        <v>0</v>
      </c>
      <c r="D96" s="258">
        <f t="shared" si="5"/>
        <v>0</v>
      </c>
      <c r="E96" s="251">
        <f t="shared" si="6"/>
        <v>0</v>
      </c>
      <c r="F96" s="186"/>
      <c r="G96" s="249"/>
    </row>
    <row r="97" spans="2:7" ht="16" x14ac:dyDescent="0.2">
      <c r="B97" s="514"/>
      <c r="C97" s="255">
        <f t="shared" si="4"/>
        <v>0</v>
      </c>
      <c r="D97" s="258">
        <f t="shared" si="5"/>
        <v>0</v>
      </c>
      <c r="E97" s="251">
        <f t="shared" si="6"/>
        <v>0</v>
      </c>
      <c r="F97" s="186"/>
      <c r="G97" s="249"/>
    </row>
    <row r="98" spans="2:7" ht="16" x14ac:dyDescent="0.2">
      <c r="B98" s="514"/>
      <c r="C98" s="255">
        <f t="shared" si="4"/>
        <v>0</v>
      </c>
      <c r="D98" s="258">
        <f t="shared" si="5"/>
        <v>0</v>
      </c>
      <c r="E98" s="251">
        <f t="shared" si="6"/>
        <v>0</v>
      </c>
      <c r="F98" s="186"/>
      <c r="G98" s="249"/>
    </row>
    <row r="99" spans="2:7" ht="16" x14ac:dyDescent="0.2">
      <c r="B99" s="514"/>
      <c r="C99" s="255">
        <f t="shared" si="4"/>
        <v>0</v>
      </c>
      <c r="D99" s="258">
        <f t="shared" si="5"/>
        <v>0</v>
      </c>
      <c r="E99" s="251">
        <f t="shared" si="6"/>
        <v>0</v>
      </c>
      <c r="F99" s="186"/>
      <c r="G99" s="249"/>
    </row>
    <row r="100" spans="2:7" ht="16" x14ac:dyDescent="0.2">
      <c r="B100" s="514"/>
      <c r="C100" s="255">
        <f t="shared" si="4"/>
        <v>0</v>
      </c>
      <c r="D100" s="258">
        <f t="shared" si="5"/>
        <v>0</v>
      </c>
      <c r="E100" s="251">
        <f t="shared" si="6"/>
        <v>0</v>
      </c>
      <c r="F100" s="186"/>
      <c r="G100" s="249"/>
    </row>
    <row r="101" spans="2:7" ht="16" x14ac:dyDescent="0.2">
      <c r="B101" s="514"/>
      <c r="C101" s="255">
        <f t="shared" si="4"/>
        <v>0</v>
      </c>
      <c r="D101" s="258">
        <f t="shared" si="5"/>
        <v>0</v>
      </c>
      <c r="E101" s="251">
        <f t="shared" si="6"/>
        <v>0</v>
      </c>
      <c r="F101" s="186"/>
      <c r="G101" s="249"/>
    </row>
    <row r="102" spans="2:7" ht="16" x14ac:dyDescent="0.2">
      <c r="B102" s="514"/>
      <c r="C102" s="255">
        <f t="shared" si="4"/>
        <v>0</v>
      </c>
      <c r="D102" s="258">
        <f t="shared" si="5"/>
        <v>0</v>
      </c>
      <c r="E102" s="251">
        <f t="shared" si="6"/>
        <v>0</v>
      </c>
      <c r="F102" s="186"/>
      <c r="G102" s="249"/>
    </row>
    <row r="103" spans="2:7" ht="16" x14ac:dyDescent="0.2">
      <c r="B103" s="514"/>
      <c r="C103" s="255">
        <f t="shared" si="4"/>
        <v>0</v>
      </c>
      <c r="D103" s="258">
        <f t="shared" si="5"/>
        <v>0</v>
      </c>
      <c r="E103" s="251">
        <f t="shared" si="6"/>
        <v>0</v>
      </c>
      <c r="F103" s="186"/>
      <c r="G103" s="249"/>
    </row>
    <row r="104" spans="2:7" ht="16" x14ac:dyDescent="0.2">
      <c r="B104" s="514"/>
      <c r="C104" s="255">
        <f t="shared" si="4"/>
        <v>0</v>
      </c>
      <c r="D104" s="258">
        <f t="shared" si="5"/>
        <v>0</v>
      </c>
      <c r="E104" s="251">
        <f t="shared" si="6"/>
        <v>0</v>
      </c>
      <c r="F104" s="186"/>
      <c r="G104" s="249"/>
    </row>
    <row r="105" spans="2:7" ht="16" x14ac:dyDescent="0.2">
      <c r="B105" s="514"/>
      <c r="C105" s="255">
        <f t="shared" si="4"/>
        <v>0</v>
      </c>
      <c r="D105" s="258">
        <f t="shared" si="5"/>
        <v>0</v>
      </c>
      <c r="E105" s="251">
        <f t="shared" si="6"/>
        <v>0</v>
      </c>
      <c r="F105" s="186"/>
      <c r="G105" s="249"/>
    </row>
    <row r="106" spans="2:7" ht="16" x14ac:dyDescent="0.2">
      <c r="B106" s="514"/>
      <c r="C106" s="255">
        <f t="shared" si="4"/>
        <v>0</v>
      </c>
      <c r="D106" s="258">
        <f t="shared" si="5"/>
        <v>0</v>
      </c>
      <c r="E106" s="251">
        <f t="shared" si="6"/>
        <v>0</v>
      </c>
      <c r="F106" s="186"/>
      <c r="G106" s="249"/>
    </row>
    <row r="107" spans="2:7" ht="16" x14ac:dyDescent="0.2">
      <c r="B107" s="514"/>
      <c r="C107" s="255">
        <f t="shared" si="4"/>
        <v>0</v>
      </c>
      <c r="D107" s="258">
        <f t="shared" si="5"/>
        <v>0</v>
      </c>
      <c r="E107" s="251">
        <f t="shared" si="6"/>
        <v>0</v>
      </c>
      <c r="F107" s="186"/>
      <c r="G107" s="249"/>
    </row>
    <row r="108" spans="2:7" ht="16" x14ac:dyDescent="0.2">
      <c r="B108" s="514"/>
      <c r="C108" s="255">
        <f t="shared" si="4"/>
        <v>0</v>
      </c>
      <c r="D108" s="258">
        <f t="shared" si="5"/>
        <v>0</v>
      </c>
      <c r="E108" s="251">
        <f t="shared" si="6"/>
        <v>0</v>
      </c>
      <c r="F108" s="186"/>
      <c r="G108" s="249"/>
    </row>
    <row r="109" spans="2:7" ht="16" x14ac:dyDescent="0.2">
      <c r="B109" s="514"/>
      <c r="C109" s="255">
        <f t="shared" si="4"/>
        <v>0</v>
      </c>
      <c r="D109" s="258">
        <f t="shared" si="5"/>
        <v>0</v>
      </c>
      <c r="E109" s="251">
        <f t="shared" si="6"/>
        <v>0</v>
      </c>
      <c r="F109" s="186"/>
      <c r="G109" s="249"/>
    </row>
    <row r="110" spans="2:7" ht="16" x14ac:dyDescent="0.2">
      <c r="B110" s="514"/>
      <c r="C110" s="255">
        <f t="shared" si="4"/>
        <v>0</v>
      </c>
      <c r="D110" s="258">
        <f t="shared" si="5"/>
        <v>0</v>
      </c>
      <c r="E110" s="251">
        <f t="shared" si="6"/>
        <v>0</v>
      </c>
      <c r="F110" s="186"/>
      <c r="G110" s="249"/>
    </row>
    <row r="111" spans="2:7" ht="16" x14ac:dyDescent="0.2">
      <c r="B111" s="514"/>
      <c r="C111" s="255">
        <f t="shared" si="4"/>
        <v>0</v>
      </c>
      <c r="D111" s="258">
        <f t="shared" si="5"/>
        <v>0</v>
      </c>
      <c r="E111" s="251">
        <f t="shared" si="6"/>
        <v>0</v>
      </c>
      <c r="F111" s="186"/>
      <c r="G111" s="249"/>
    </row>
    <row r="112" spans="2:7" ht="16" x14ac:dyDescent="0.2">
      <c r="B112" s="514"/>
      <c r="C112" s="255">
        <f t="shared" si="4"/>
        <v>0</v>
      </c>
      <c r="D112" s="258">
        <f t="shared" si="5"/>
        <v>0</v>
      </c>
      <c r="E112" s="251">
        <f t="shared" si="6"/>
        <v>0</v>
      </c>
      <c r="F112" s="186"/>
      <c r="G112" s="249"/>
    </row>
    <row r="113" spans="2:7" ht="16" x14ac:dyDescent="0.2">
      <c r="B113" s="514"/>
      <c r="C113" s="255">
        <f t="shared" si="4"/>
        <v>0</v>
      </c>
      <c r="D113" s="258">
        <f t="shared" si="5"/>
        <v>0</v>
      </c>
      <c r="E113" s="251">
        <f t="shared" si="6"/>
        <v>0</v>
      </c>
      <c r="F113" s="186"/>
      <c r="G113" s="249"/>
    </row>
    <row r="114" spans="2:7" ht="16" x14ac:dyDescent="0.2">
      <c r="B114" s="514"/>
      <c r="C114" s="255">
        <f t="shared" si="4"/>
        <v>0</v>
      </c>
      <c r="D114" s="258">
        <f t="shared" si="5"/>
        <v>0</v>
      </c>
      <c r="E114" s="251">
        <f t="shared" si="6"/>
        <v>0</v>
      </c>
      <c r="F114" s="186"/>
      <c r="G114" s="249"/>
    </row>
    <row r="115" spans="2:7" ht="16" x14ac:dyDescent="0.2">
      <c r="B115" s="514"/>
      <c r="C115" s="255">
        <f t="shared" si="4"/>
        <v>0</v>
      </c>
      <c r="D115" s="258">
        <f t="shared" si="5"/>
        <v>0</v>
      </c>
      <c r="E115" s="251">
        <f t="shared" si="6"/>
        <v>0</v>
      </c>
      <c r="F115" s="186"/>
      <c r="G115" s="249"/>
    </row>
    <row r="116" spans="2:7" ht="16" x14ac:dyDescent="0.2">
      <c r="B116" s="514"/>
      <c r="C116" s="255">
        <f t="shared" si="4"/>
        <v>0</v>
      </c>
      <c r="D116" s="258">
        <f t="shared" si="5"/>
        <v>0</v>
      </c>
      <c r="E116" s="251">
        <f t="shared" si="6"/>
        <v>0</v>
      </c>
      <c r="F116" s="186"/>
      <c r="G116" s="249"/>
    </row>
    <row r="117" spans="2:7" ht="16" x14ac:dyDescent="0.2">
      <c r="B117" s="514"/>
      <c r="C117" s="255">
        <f t="shared" si="4"/>
        <v>0</v>
      </c>
      <c r="D117" s="258">
        <f t="shared" si="5"/>
        <v>0</v>
      </c>
      <c r="E117" s="251">
        <f t="shared" si="6"/>
        <v>0</v>
      </c>
      <c r="F117" s="186"/>
      <c r="G117" s="249"/>
    </row>
    <row r="118" spans="2:7" ht="16" x14ac:dyDescent="0.2">
      <c r="B118" s="514"/>
      <c r="C118" s="255">
        <f t="shared" si="4"/>
        <v>0</v>
      </c>
      <c r="D118" s="258">
        <f t="shared" si="5"/>
        <v>0</v>
      </c>
      <c r="E118" s="251">
        <f t="shared" si="6"/>
        <v>0</v>
      </c>
      <c r="F118" s="186"/>
      <c r="G118" s="249"/>
    </row>
    <row r="119" spans="2:7" ht="16" x14ac:dyDescent="0.2">
      <c r="B119" s="514"/>
      <c r="C119" s="255">
        <f t="shared" si="4"/>
        <v>0</v>
      </c>
      <c r="D119" s="258">
        <f t="shared" si="5"/>
        <v>0</v>
      </c>
      <c r="E119" s="251">
        <f t="shared" si="6"/>
        <v>0</v>
      </c>
      <c r="F119" s="186"/>
      <c r="G119" s="249"/>
    </row>
    <row r="120" spans="2:7" ht="16" x14ac:dyDescent="0.2">
      <c r="B120" s="514"/>
      <c r="C120" s="255">
        <f t="shared" si="4"/>
        <v>0</v>
      </c>
      <c r="D120" s="258">
        <f t="shared" si="5"/>
        <v>0</v>
      </c>
      <c r="E120" s="251">
        <f t="shared" si="6"/>
        <v>0</v>
      </c>
      <c r="F120" s="186"/>
      <c r="G120" s="249"/>
    </row>
    <row r="121" spans="2:7" ht="16" x14ac:dyDescent="0.2">
      <c r="B121" s="514"/>
      <c r="C121" s="255">
        <f t="shared" si="4"/>
        <v>0</v>
      </c>
      <c r="D121" s="258">
        <f t="shared" si="5"/>
        <v>0</v>
      </c>
      <c r="E121" s="251">
        <f t="shared" si="6"/>
        <v>0</v>
      </c>
      <c r="F121" s="186"/>
      <c r="G121" s="249"/>
    </row>
    <row r="122" spans="2:7" ht="16" x14ac:dyDescent="0.2">
      <c r="B122" s="514"/>
      <c r="C122" s="255">
        <f t="shared" si="4"/>
        <v>0</v>
      </c>
      <c r="D122" s="258">
        <f t="shared" si="5"/>
        <v>0</v>
      </c>
      <c r="E122" s="251">
        <f t="shared" si="6"/>
        <v>0</v>
      </c>
      <c r="F122" s="186"/>
      <c r="G122" s="249"/>
    </row>
    <row r="123" spans="2:7" ht="16" x14ac:dyDescent="0.2">
      <c r="B123" s="514"/>
      <c r="C123" s="255">
        <f t="shared" si="4"/>
        <v>0</v>
      </c>
      <c r="D123" s="258">
        <f t="shared" si="5"/>
        <v>0</v>
      </c>
      <c r="E123" s="251">
        <f t="shared" si="6"/>
        <v>0</v>
      </c>
      <c r="F123" s="186"/>
      <c r="G123" s="249"/>
    </row>
    <row r="124" spans="2:7" ht="16" x14ac:dyDescent="0.2">
      <c r="B124" s="514"/>
      <c r="C124" s="255">
        <f t="shared" si="4"/>
        <v>0</v>
      </c>
      <c r="D124" s="258">
        <f t="shared" si="5"/>
        <v>0</v>
      </c>
      <c r="E124" s="251">
        <f t="shared" si="6"/>
        <v>0</v>
      </c>
      <c r="F124" s="186"/>
      <c r="G124" s="249"/>
    </row>
    <row r="125" spans="2:7" ht="16" x14ac:dyDescent="0.2">
      <c r="B125" s="514"/>
      <c r="C125" s="255">
        <f t="shared" si="4"/>
        <v>0</v>
      </c>
      <c r="D125" s="258">
        <f t="shared" si="5"/>
        <v>0</v>
      </c>
      <c r="E125" s="251">
        <f t="shared" si="6"/>
        <v>0</v>
      </c>
      <c r="F125" s="186"/>
      <c r="G125" s="249"/>
    </row>
    <row r="126" spans="2:7" ht="16" x14ac:dyDescent="0.2">
      <c r="B126" s="514"/>
      <c r="C126" s="255">
        <f t="shared" si="4"/>
        <v>0</v>
      </c>
      <c r="D126" s="258">
        <f t="shared" si="5"/>
        <v>0</v>
      </c>
      <c r="E126" s="251">
        <f t="shared" si="6"/>
        <v>0</v>
      </c>
      <c r="F126" s="186"/>
      <c r="G126" s="249"/>
    </row>
    <row r="127" spans="2:7" ht="16" x14ac:dyDescent="0.2">
      <c r="B127" s="514"/>
      <c r="C127" s="255">
        <f t="shared" si="4"/>
        <v>0</v>
      </c>
      <c r="D127" s="258">
        <f t="shared" si="5"/>
        <v>0</v>
      </c>
      <c r="E127" s="251">
        <f t="shared" si="6"/>
        <v>0</v>
      </c>
      <c r="F127" s="186"/>
      <c r="G127" s="249"/>
    </row>
    <row r="128" spans="2:7" ht="16" x14ac:dyDescent="0.2">
      <c r="B128" s="514"/>
      <c r="C128" s="255">
        <f t="shared" si="4"/>
        <v>0</v>
      </c>
      <c r="D128" s="258">
        <f t="shared" si="5"/>
        <v>0</v>
      </c>
      <c r="E128" s="251">
        <f t="shared" si="6"/>
        <v>0</v>
      </c>
      <c r="F128" s="186"/>
      <c r="G128" s="249"/>
    </row>
    <row r="129" spans="2:7" ht="16" x14ac:dyDescent="0.2">
      <c r="B129" s="514"/>
      <c r="C129" s="255">
        <f t="shared" si="4"/>
        <v>0</v>
      </c>
      <c r="D129" s="258">
        <f t="shared" si="5"/>
        <v>0</v>
      </c>
      <c r="E129" s="251">
        <f t="shared" si="6"/>
        <v>0</v>
      </c>
      <c r="F129" s="186"/>
      <c r="G129" s="249"/>
    </row>
    <row r="130" spans="2:7" ht="16" x14ac:dyDescent="0.2">
      <c r="B130" s="514"/>
      <c r="C130" s="255">
        <f t="shared" si="4"/>
        <v>0</v>
      </c>
      <c r="D130" s="258">
        <f t="shared" si="5"/>
        <v>0</v>
      </c>
      <c r="E130" s="251">
        <f t="shared" si="6"/>
        <v>0</v>
      </c>
      <c r="F130" s="186"/>
      <c r="G130" s="249"/>
    </row>
    <row r="131" spans="2:7" ht="16" x14ac:dyDescent="0.2">
      <c r="B131" s="514"/>
      <c r="C131" s="255">
        <f t="shared" si="4"/>
        <v>0</v>
      </c>
      <c r="D131" s="258">
        <f t="shared" si="5"/>
        <v>0</v>
      </c>
      <c r="E131" s="251">
        <f t="shared" si="6"/>
        <v>0</v>
      </c>
      <c r="F131" s="186"/>
      <c r="G131" s="249"/>
    </row>
    <row r="132" spans="2:7" ht="16" x14ac:dyDescent="0.2">
      <c r="B132" s="514"/>
      <c r="C132" s="255">
        <f t="shared" si="4"/>
        <v>0</v>
      </c>
      <c r="D132" s="258">
        <f t="shared" si="5"/>
        <v>0</v>
      </c>
      <c r="E132" s="251">
        <f t="shared" si="6"/>
        <v>0</v>
      </c>
      <c r="F132" s="186"/>
      <c r="G132" s="249"/>
    </row>
    <row r="133" spans="2:7" ht="16" x14ac:dyDescent="0.2">
      <c r="B133" s="514"/>
      <c r="C133" s="255">
        <f t="shared" si="4"/>
        <v>0</v>
      </c>
      <c r="D133" s="258">
        <f t="shared" si="5"/>
        <v>0</v>
      </c>
      <c r="E133" s="251">
        <f t="shared" si="6"/>
        <v>0</v>
      </c>
      <c r="F133" s="186"/>
      <c r="G133" s="249"/>
    </row>
    <row r="134" spans="2:7" ht="16" x14ac:dyDescent="0.2">
      <c r="B134" s="514"/>
      <c r="C134" s="255">
        <f t="shared" si="4"/>
        <v>0</v>
      </c>
      <c r="D134" s="258">
        <f t="shared" si="5"/>
        <v>0</v>
      </c>
      <c r="E134" s="251">
        <f t="shared" si="6"/>
        <v>0</v>
      </c>
      <c r="F134" s="186"/>
      <c r="G134" s="249"/>
    </row>
    <row r="135" spans="2:7" ht="16" x14ac:dyDescent="0.2">
      <c r="B135" s="514"/>
      <c r="C135" s="255">
        <f t="shared" si="4"/>
        <v>0</v>
      </c>
      <c r="D135" s="258">
        <f t="shared" si="5"/>
        <v>0</v>
      </c>
      <c r="E135" s="251">
        <f t="shared" si="6"/>
        <v>0</v>
      </c>
      <c r="F135" s="186"/>
      <c r="G135" s="249"/>
    </row>
    <row r="136" spans="2:7" ht="16" x14ac:dyDescent="0.2">
      <c r="B136" s="514"/>
      <c r="C136" s="255">
        <f t="shared" si="4"/>
        <v>0</v>
      </c>
      <c r="D136" s="258">
        <f t="shared" si="5"/>
        <v>0</v>
      </c>
      <c r="E136" s="251">
        <f t="shared" si="6"/>
        <v>0</v>
      </c>
      <c r="F136" s="186"/>
      <c r="G136" s="249"/>
    </row>
    <row r="137" spans="2:7" ht="16" x14ac:dyDescent="0.2">
      <c r="B137" s="514"/>
      <c r="C137" s="255">
        <f t="shared" si="4"/>
        <v>0</v>
      </c>
      <c r="D137" s="258">
        <f t="shared" si="5"/>
        <v>0</v>
      </c>
      <c r="E137" s="251">
        <f t="shared" si="6"/>
        <v>0</v>
      </c>
      <c r="F137" s="186"/>
      <c r="G137" s="249"/>
    </row>
    <row r="138" spans="2:7" ht="16" x14ac:dyDescent="0.2">
      <c r="B138" s="514"/>
      <c r="C138" s="255">
        <f t="shared" si="4"/>
        <v>0</v>
      </c>
      <c r="D138" s="258">
        <f t="shared" si="5"/>
        <v>0</v>
      </c>
      <c r="E138" s="251">
        <f t="shared" si="6"/>
        <v>0</v>
      </c>
      <c r="F138" s="186"/>
      <c r="G138" s="249"/>
    </row>
    <row r="139" spans="2:7" ht="16" x14ac:dyDescent="0.2">
      <c r="B139" s="514"/>
      <c r="C139" s="255">
        <f t="shared" ref="C139:C202" si="7">IF(($E138&gt;$F$8),$F$8,($E138+($E138*$F$7)/12))</f>
        <v>0</v>
      </c>
      <c r="D139" s="258">
        <f t="shared" ref="D139:D202" si="8">IF(($E138&gt;0),$D138-1,0)</f>
        <v>0</v>
      </c>
      <c r="E139" s="251">
        <f t="shared" ref="E139:E202" si="9">$E138+(($E138*$F$7)/12)-$C139</f>
        <v>0</v>
      </c>
      <c r="F139" s="186"/>
      <c r="G139" s="249"/>
    </row>
    <row r="140" spans="2:7" ht="16" x14ac:dyDescent="0.2">
      <c r="B140" s="514"/>
      <c r="C140" s="255">
        <f t="shared" si="7"/>
        <v>0</v>
      </c>
      <c r="D140" s="258">
        <f t="shared" si="8"/>
        <v>0</v>
      </c>
      <c r="E140" s="251">
        <f t="shared" si="9"/>
        <v>0</v>
      </c>
      <c r="F140" s="186"/>
      <c r="G140" s="249"/>
    </row>
    <row r="141" spans="2:7" ht="16" x14ac:dyDescent="0.2">
      <c r="B141" s="514"/>
      <c r="C141" s="255">
        <f t="shared" si="7"/>
        <v>0</v>
      </c>
      <c r="D141" s="258">
        <f t="shared" si="8"/>
        <v>0</v>
      </c>
      <c r="E141" s="251">
        <f t="shared" si="9"/>
        <v>0</v>
      </c>
      <c r="F141" s="186"/>
      <c r="G141" s="249"/>
    </row>
    <row r="142" spans="2:7" ht="16" x14ac:dyDescent="0.2">
      <c r="B142" s="514"/>
      <c r="C142" s="255">
        <f t="shared" si="7"/>
        <v>0</v>
      </c>
      <c r="D142" s="258">
        <f t="shared" si="8"/>
        <v>0</v>
      </c>
      <c r="E142" s="251">
        <f t="shared" si="9"/>
        <v>0</v>
      </c>
      <c r="F142" s="186"/>
      <c r="G142" s="249"/>
    </row>
    <row r="143" spans="2:7" ht="16" x14ac:dyDescent="0.2">
      <c r="B143" s="514"/>
      <c r="C143" s="255">
        <f t="shared" si="7"/>
        <v>0</v>
      </c>
      <c r="D143" s="258">
        <f t="shared" si="8"/>
        <v>0</v>
      </c>
      <c r="E143" s="251">
        <f t="shared" si="9"/>
        <v>0</v>
      </c>
      <c r="F143" s="186"/>
      <c r="G143" s="249"/>
    </row>
    <row r="144" spans="2:7" ht="16" x14ac:dyDescent="0.2">
      <c r="B144" s="514"/>
      <c r="C144" s="255">
        <f t="shared" si="7"/>
        <v>0</v>
      </c>
      <c r="D144" s="258">
        <f t="shared" si="8"/>
        <v>0</v>
      </c>
      <c r="E144" s="251">
        <f t="shared" si="9"/>
        <v>0</v>
      </c>
      <c r="F144" s="186"/>
      <c r="G144" s="249"/>
    </row>
    <row r="145" spans="2:7" ht="16" x14ac:dyDescent="0.2">
      <c r="B145" s="514"/>
      <c r="C145" s="255">
        <f t="shared" si="7"/>
        <v>0</v>
      </c>
      <c r="D145" s="258">
        <f t="shared" si="8"/>
        <v>0</v>
      </c>
      <c r="E145" s="251">
        <f t="shared" si="9"/>
        <v>0</v>
      </c>
      <c r="F145" s="186"/>
      <c r="G145" s="249"/>
    </row>
    <row r="146" spans="2:7" ht="16" x14ac:dyDescent="0.2">
      <c r="B146" s="514"/>
      <c r="C146" s="255">
        <f t="shared" si="7"/>
        <v>0</v>
      </c>
      <c r="D146" s="258">
        <f t="shared" si="8"/>
        <v>0</v>
      </c>
      <c r="E146" s="251">
        <f t="shared" si="9"/>
        <v>0</v>
      </c>
      <c r="F146" s="186"/>
      <c r="G146" s="249"/>
    </row>
    <row r="147" spans="2:7" ht="16" x14ac:dyDescent="0.2">
      <c r="B147" s="514"/>
      <c r="C147" s="255">
        <f t="shared" si="7"/>
        <v>0</v>
      </c>
      <c r="D147" s="258">
        <f t="shared" si="8"/>
        <v>0</v>
      </c>
      <c r="E147" s="251">
        <f t="shared" si="9"/>
        <v>0</v>
      </c>
      <c r="F147" s="186"/>
      <c r="G147" s="249"/>
    </row>
    <row r="148" spans="2:7" ht="16" x14ac:dyDescent="0.2">
      <c r="B148" s="514"/>
      <c r="C148" s="255">
        <f t="shared" si="7"/>
        <v>0</v>
      </c>
      <c r="D148" s="258">
        <f t="shared" si="8"/>
        <v>0</v>
      </c>
      <c r="E148" s="251">
        <f t="shared" si="9"/>
        <v>0</v>
      </c>
      <c r="F148" s="186"/>
      <c r="G148" s="249"/>
    </row>
    <row r="149" spans="2:7" ht="16" x14ac:dyDescent="0.2">
      <c r="B149" s="514"/>
      <c r="C149" s="255">
        <f t="shared" si="7"/>
        <v>0</v>
      </c>
      <c r="D149" s="258">
        <f t="shared" si="8"/>
        <v>0</v>
      </c>
      <c r="E149" s="251">
        <f t="shared" si="9"/>
        <v>0</v>
      </c>
      <c r="F149" s="186"/>
      <c r="G149" s="249"/>
    </row>
    <row r="150" spans="2:7" ht="16" x14ac:dyDescent="0.2">
      <c r="B150" s="514"/>
      <c r="C150" s="255">
        <f t="shared" si="7"/>
        <v>0</v>
      </c>
      <c r="D150" s="258">
        <f t="shared" si="8"/>
        <v>0</v>
      </c>
      <c r="E150" s="251">
        <f t="shared" si="9"/>
        <v>0</v>
      </c>
      <c r="F150" s="186"/>
      <c r="G150" s="249"/>
    </row>
    <row r="151" spans="2:7" ht="16" x14ac:dyDescent="0.2">
      <c r="B151" s="514"/>
      <c r="C151" s="255">
        <f t="shared" si="7"/>
        <v>0</v>
      </c>
      <c r="D151" s="258">
        <f t="shared" si="8"/>
        <v>0</v>
      </c>
      <c r="E151" s="251">
        <f t="shared" si="9"/>
        <v>0</v>
      </c>
      <c r="F151" s="186"/>
      <c r="G151" s="249"/>
    </row>
    <row r="152" spans="2:7" ht="16" x14ac:dyDescent="0.2">
      <c r="B152" s="514"/>
      <c r="C152" s="255">
        <f t="shared" si="7"/>
        <v>0</v>
      </c>
      <c r="D152" s="258">
        <f t="shared" si="8"/>
        <v>0</v>
      </c>
      <c r="E152" s="251">
        <f t="shared" si="9"/>
        <v>0</v>
      </c>
      <c r="F152" s="186"/>
      <c r="G152" s="249"/>
    </row>
    <row r="153" spans="2:7" ht="16" x14ac:dyDescent="0.2">
      <c r="B153" s="514"/>
      <c r="C153" s="255">
        <f t="shared" si="7"/>
        <v>0</v>
      </c>
      <c r="D153" s="258">
        <f t="shared" si="8"/>
        <v>0</v>
      </c>
      <c r="E153" s="251">
        <f t="shared" si="9"/>
        <v>0</v>
      </c>
      <c r="F153" s="186"/>
      <c r="G153" s="249"/>
    </row>
    <row r="154" spans="2:7" ht="16" x14ac:dyDescent="0.2">
      <c r="B154" s="514"/>
      <c r="C154" s="255">
        <f t="shared" si="7"/>
        <v>0</v>
      </c>
      <c r="D154" s="258">
        <f t="shared" si="8"/>
        <v>0</v>
      </c>
      <c r="E154" s="251">
        <f t="shared" si="9"/>
        <v>0</v>
      </c>
      <c r="F154" s="186"/>
      <c r="G154" s="249"/>
    </row>
    <row r="155" spans="2:7" ht="16" x14ac:dyDescent="0.2">
      <c r="B155" s="514"/>
      <c r="C155" s="255">
        <f t="shared" si="7"/>
        <v>0</v>
      </c>
      <c r="D155" s="258">
        <f t="shared" si="8"/>
        <v>0</v>
      </c>
      <c r="E155" s="251">
        <f t="shared" si="9"/>
        <v>0</v>
      </c>
      <c r="F155" s="186"/>
      <c r="G155" s="249"/>
    </row>
    <row r="156" spans="2:7" ht="16" x14ac:dyDescent="0.2">
      <c r="B156" s="514"/>
      <c r="C156" s="255">
        <f t="shared" si="7"/>
        <v>0</v>
      </c>
      <c r="D156" s="258">
        <f t="shared" si="8"/>
        <v>0</v>
      </c>
      <c r="E156" s="251">
        <f t="shared" si="9"/>
        <v>0</v>
      </c>
      <c r="F156" s="186"/>
      <c r="G156" s="249"/>
    </row>
    <row r="157" spans="2:7" ht="16" x14ac:dyDescent="0.2">
      <c r="B157" s="514"/>
      <c r="C157" s="255">
        <f t="shared" si="7"/>
        <v>0</v>
      </c>
      <c r="D157" s="258">
        <f t="shared" si="8"/>
        <v>0</v>
      </c>
      <c r="E157" s="251">
        <f t="shared" si="9"/>
        <v>0</v>
      </c>
      <c r="F157" s="186"/>
      <c r="G157" s="249"/>
    </row>
    <row r="158" spans="2:7" ht="16" x14ac:dyDescent="0.2">
      <c r="B158" s="514"/>
      <c r="C158" s="255">
        <f t="shared" si="7"/>
        <v>0</v>
      </c>
      <c r="D158" s="258">
        <f t="shared" si="8"/>
        <v>0</v>
      </c>
      <c r="E158" s="251">
        <f t="shared" si="9"/>
        <v>0</v>
      </c>
      <c r="F158" s="186"/>
      <c r="G158" s="249"/>
    </row>
    <row r="159" spans="2:7" ht="16" x14ac:dyDescent="0.2">
      <c r="B159" s="514"/>
      <c r="C159" s="255">
        <f t="shared" si="7"/>
        <v>0</v>
      </c>
      <c r="D159" s="258">
        <f t="shared" si="8"/>
        <v>0</v>
      </c>
      <c r="E159" s="251">
        <f t="shared" si="9"/>
        <v>0</v>
      </c>
      <c r="F159" s="186"/>
      <c r="G159" s="249"/>
    </row>
    <row r="160" spans="2:7" ht="16" x14ac:dyDescent="0.2">
      <c r="B160" s="514"/>
      <c r="C160" s="255">
        <f t="shared" si="7"/>
        <v>0</v>
      </c>
      <c r="D160" s="258">
        <f t="shared" si="8"/>
        <v>0</v>
      </c>
      <c r="E160" s="251">
        <f t="shared" si="9"/>
        <v>0</v>
      </c>
      <c r="F160" s="186"/>
      <c r="G160" s="249"/>
    </row>
    <row r="161" spans="2:7" ht="16" x14ac:dyDescent="0.2">
      <c r="B161" s="514"/>
      <c r="C161" s="255">
        <f t="shared" si="7"/>
        <v>0</v>
      </c>
      <c r="D161" s="258">
        <f t="shared" si="8"/>
        <v>0</v>
      </c>
      <c r="E161" s="251">
        <f t="shared" si="9"/>
        <v>0</v>
      </c>
      <c r="F161" s="186"/>
      <c r="G161" s="249"/>
    </row>
    <row r="162" spans="2:7" ht="16" x14ac:dyDescent="0.2">
      <c r="B162" s="514"/>
      <c r="C162" s="255">
        <f t="shared" si="7"/>
        <v>0</v>
      </c>
      <c r="D162" s="258">
        <f t="shared" si="8"/>
        <v>0</v>
      </c>
      <c r="E162" s="251">
        <f t="shared" si="9"/>
        <v>0</v>
      </c>
      <c r="F162" s="186"/>
      <c r="G162" s="249"/>
    </row>
    <row r="163" spans="2:7" ht="16" x14ac:dyDescent="0.2">
      <c r="B163" s="514"/>
      <c r="C163" s="255">
        <f t="shared" si="7"/>
        <v>0</v>
      </c>
      <c r="D163" s="258">
        <f t="shared" si="8"/>
        <v>0</v>
      </c>
      <c r="E163" s="251">
        <f t="shared" si="9"/>
        <v>0</v>
      </c>
      <c r="F163" s="186"/>
      <c r="G163" s="249"/>
    </row>
    <row r="164" spans="2:7" ht="16" x14ac:dyDescent="0.2">
      <c r="B164" s="514"/>
      <c r="C164" s="255">
        <f t="shared" si="7"/>
        <v>0</v>
      </c>
      <c r="D164" s="258">
        <f t="shared" si="8"/>
        <v>0</v>
      </c>
      <c r="E164" s="251">
        <f t="shared" si="9"/>
        <v>0</v>
      </c>
      <c r="F164" s="186"/>
      <c r="G164" s="249"/>
    </row>
    <row r="165" spans="2:7" ht="16" x14ac:dyDescent="0.2">
      <c r="B165" s="514"/>
      <c r="C165" s="255">
        <f t="shared" si="7"/>
        <v>0</v>
      </c>
      <c r="D165" s="258">
        <f t="shared" si="8"/>
        <v>0</v>
      </c>
      <c r="E165" s="251">
        <f t="shared" si="9"/>
        <v>0</v>
      </c>
      <c r="F165" s="186"/>
      <c r="G165" s="249"/>
    </row>
    <row r="166" spans="2:7" ht="16" x14ac:dyDescent="0.2">
      <c r="B166" s="514"/>
      <c r="C166" s="255">
        <f t="shared" si="7"/>
        <v>0</v>
      </c>
      <c r="D166" s="258">
        <f t="shared" si="8"/>
        <v>0</v>
      </c>
      <c r="E166" s="251">
        <f t="shared" si="9"/>
        <v>0</v>
      </c>
      <c r="F166" s="186"/>
      <c r="G166" s="249"/>
    </row>
    <row r="167" spans="2:7" ht="16" x14ac:dyDescent="0.2">
      <c r="B167" s="514"/>
      <c r="C167" s="255">
        <f t="shared" si="7"/>
        <v>0</v>
      </c>
      <c r="D167" s="258">
        <f t="shared" si="8"/>
        <v>0</v>
      </c>
      <c r="E167" s="251">
        <f t="shared" si="9"/>
        <v>0</v>
      </c>
      <c r="F167" s="186"/>
      <c r="G167" s="249"/>
    </row>
    <row r="168" spans="2:7" ht="16" x14ac:dyDescent="0.2">
      <c r="B168" s="514"/>
      <c r="C168" s="255">
        <f t="shared" si="7"/>
        <v>0</v>
      </c>
      <c r="D168" s="258">
        <f t="shared" si="8"/>
        <v>0</v>
      </c>
      <c r="E168" s="251">
        <f t="shared" si="9"/>
        <v>0</v>
      </c>
      <c r="F168" s="186"/>
      <c r="G168" s="249"/>
    </row>
    <row r="169" spans="2:7" ht="16" x14ac:dyDescent="0.2">
      <c r="B169" s="514"/>
      <c r="C169" s="255">
        <f t="shared" si="7"/>
        <v>0</v>
      </c>
      <c r="D169" s="258">
        <f t="shared" si="8"/>
        <v>0</v>
      </c>
      <c r="E169" s="251">
        <f t="shared" si="9"/>
        <v>0</v>
      </c>
      <c r="F169" s="186"/>
      <c r="G169" s="249"/>
    </row>
    <row r="170" spans="2:7" ht="16" x14ac:dyDescent="0.2">
      <c r="B170" s="514"/>
      <c r="C170" s="255">
        <f t="shared" si="7"/>
        <v>0</v>
      </c>
      <c r="D170" s="258">
        <f t="shared" si="8"/>
        <v>0</v>
      </c>
      <c r="E170" s="251">
        <f t="shared" si="9"/>
        <v>0</v>
      </c>
      <c r="F170" s="186"/>
      <c r="G170" s="249"/>
    </row>
    <row r="171" spans="2:7" ht="16" x14ac:dyDescent="0.2">
      <c r="B171" s="514"/>
      <c r="C171" s="255">
        <f t="shared" si="7"/>
        <v>0</v>
      </c>
      <c r="D171" s="258">
        <f t="shared" si="8"/>
        <v>0</v>
      </c>
      <c r="E171" s="251">
        <f t="shared" si="9"/>
        <v>0</v>
      </c>
      <c r="F171" s="186"/>
      <c r="G171" s="249"/>
    </row>
    <row r="172" spans="2:7" ht="16" x14ac:dyDescent="0.2">
      <c r="B172" s="514"/>
      <c r="C172" s="255">
        <f t="shared" si="7"/>
        <v>0</v>
      </c>
      <c r="D172" s="258">
        <f t="shared" si="8"/>
        <v>0</v>
      </c>
      <c r="E172" s="251">
        <f t="shared" si="9"/>
        <v>0</v>
      </c>
      <c r="F172" s="186"/>
      <c r="G172" s="249"/>
    </row>
    <row r="173" spans="2:7" ht="16" x14ac:dyDescent="0.2">
      <c r="B173" s="514"/>
      <c r="C173" s="255">
        <f t="shared" si="7"/>
        <v>0</v>
      </c>
      <c r="D173" s="258">
        <f t="shared" si="8"/>
        <v>0</v>
      </c>
      <c r="E173" s="251">
        <f t="shared" si="9"/>
        <v>0</v>
      </c>
      <c r="F173" s="186"/>
      <c r="G173" s="249"/>
    </row>
    <row r="174" spans="2:7" ht="16" x14ac:dyDescent="0.2">
      <c r="B174" s="514"/>
      <c r="C174" s="255">
        <f t="shared" si="7"/>
        <v>0</v>
      </c>
      <c r="D174" s="258">
        <f t="shared" si="8"/>
        <v>0</v>
      </c>
      <c r="E174" s="251">
        <f t="shared" si="9"/>
        <v>0</v>
      </c>
      <c r="F174" s="186"/>
      <c r="G174" s="249"/>
    </row>
    <row r="175" spans="2:7" ht="16" x14ac:dyDescent="0.2">
      <c r="B175" s="514"/>
      <c r="C175" s="255">
        <f t="shared" si="7"/>
        <v>0</v>
      </c>
      <c r="D175" s="258">
        <f t="shared" si="8"/>
        <v>0</v>
      </c>
      <c r="E175" s="251">
        <f t="shared" si="9"/>
        <v>0</v>
      </c>
      <c r="F175" s="186"/>
      <c r="G175" s="249"/>
    </row>
    <row r="176" spans="2:7" ht="16" x14ac:dyDescent="0.2">
      <c r="B176" s="514"/>
      <c r="C176" s="255">
        <f t="shared" si="7"/>
        <v>0</v>
      </c>
      <c r="D176" s="258">
        <f t="shared" si="8"/>
        <v>0</v>
      </c>
      <c r="E176" s="251">
        <f t="shared" si="9"/>
        <v>0</v>
      </c>
      <c r="F176" s="186"/>
      <c r="G176" s="249"/>
    </row>
    <row r="177" spans="2:7" ht="16" x14ac:dyDescent="0.2">
      <c r="B177" s="514"/>
      <c r="C177" s="255">
        <f t="shared" si="7"/>
        <v>0</v>
      </c>
      <c r="D177" s="258">
        <f t="shared" si="8"/>
        <v>0</v>
      </c>
      <c r="E177" s="251">
        <f t="shared" si="9"/>
        <v>0</v>
      </c>
      <c r="F177" s="186"/>
      <c r="G177" s="249"/>
    </row>
    <row r="178" spans="2:7" ht="16" x14ac:dyDescent="0.2">
      <c r="B178" s="514"/>
      <c r="C178" s="255">
        <f t="shared" si="7"/>
        <v>0</v>
      </c>
      <c r="D178" s="258">
        <f t="shared" si="8"/>
        <v>0</v>
      </c>
      <c r="E178" s="251">
        <f t="shared" si="9"/>
        <v>0</v>
      </c>
      <c r="F178" s="186"/>
      <c r="G178" s="249"/>
    </row>
    <row r="179" spans="2:7" ht="16" x14ac:dyDescent="0.2">
      <c r="B179" s="514"/>
      <c r="C179" s="255">
        <f t="shared" si="7"/>
        <v>0</v>
      </c>
      <c r="D179" s="258">
        <f t="shared" si="8"/>
        <v>0</v>
      </c>
      <c r="E179" s="251">
        <f t="shared" si="9"/>
        <v>0</v>
      </c>
      <c r="F179" s="186"/>
      <c r="G179" s="249"/>
    </row>
    <row r="180" spans="2:7" ht="16" x14ac:dyDescent="0.2">
      <c r="B180" s="514"/>
      <c r="C180" s="255">
        <f t="shared" si="7"/>
        <v>0</v>
      </c>
      <c r="D180" s="258">
        <f t="shared" si="8"/>
        <v>0</v>
      </c>
      <c r="E180" s="251">
        <f t="shared" si="9"/>
        <v>0</v>
      </c>
      <c r="F180" s="186"/>
      <c r="G180" s="249"/>
    </row>
    <row r="181" spans="2:7" ht="16" x14ac:dyDescent="0.2">
      <c r="B181" s="514"/>
      <c r="C181" s="255">
        <f t="shared" si="7"/>
        <v>0</v>
      </c>
      <c r="D181" s="258">
        <f t="shared" si="8"/>
        <v>0</v>
      </c>
      <c r="E181" s="251">
        <f t="shared" si="9"/>
        <v>0</v>
      </c>
      <c r="F181" s="186"/>
      <c r="G181" s="249"/>
    </row>
    <row r="182" spans="2:7" ht="16" x14ac:dyDescent="0.2">
      <c r="B182" s="514"/>
      <c r="C182" s="255">
        <f t="shared" si="7"/>
        <v>0</v>
      </c>
      <c r="D182" s="258">
        <f t="shared" si="8"/>
        <v>0</v>
      </c>
      <c r="E182" s="251">
        <f t="shared" si="9"/>
        <v>0</v>
      </c>
      <c r="F182" s="186"/>
      <c r="G182" s="249"/>
    </row>
    <row r="183" spans="2:7" ht="16" x14ac:dyDescent="0.2">
      <c r="B183" s="514"/>
      <c r="C183" s="255">
        <f t="shared" si="7"/>
        <v>0</v>
      </c>
      <c r="D183" s="258">
        <f t="shared" si="8"/>
        <v>0</v>
      </c>
      <c r="E183" s="251">
        <f t="shared" si="9"/>
        <v>0</v>
      </c>
      <c r="F183" s="186"/>
      <c r="G183" s="249"/>
    </row>
    <row r="184" spans="2:7" ht="16" x14ac:dyDescent="0.2">
      <c r="B184" s="514"/>
      <c r="C184" s="255">
        <f t="shared" si="7"/>
        <v>0</v>
      </c>
      <c r="D184" s="258">
        <f t="shared" si="8"/>
        <v>0</v>
      </c>
      <c r="E184" s="251">
        <f t="shared" si="9"/>
        <v>0</v>
      </c>
      <c r="F184" s="186"/>
      <c r="G184" s="249"/>
    </row>
    <row r="185" spans="2:7" ht="16" x14ac:dyDescent="0.2">
      <c r="B185" s="514"/>
      <c r="C185" s="255">
        <f t="shared" si="7"/>
        <v>0</v>
      </c>
      <c r="D185" s="258">
        <f t="shared" si="8"/>
        <v>0</v>
      </c>
      <c r="E185" s="251">
        <f t="shared" si="9"/>
        <v>0</v>
      </c>
      <c r="F185" s="186"/>
      <c r="G185" s="249"/>
    </row>
    <row r="186" spans="2:7" ht="16" x14ac:dyDescent="0.2">
      <c r="B186" s="514"/>
      <c r="C186" s="255">
        <f t="shared" si="7"/>
        <v>0</v>
      </c>
      <c r="D186" s="258">
        <f t="shared" si="8"/>
        <v>0</v>
      </c>
      <c r="E186" s="251">
        <f t="shared" si="9"/>
        <v>0</v>
      </c>
      <c r="F186" s="186"/>
      <c r="G186" s="249"/>
    </row>
    <row r="187" spans="2:7" ht="16" x14ac:dyDescent="0.2">
      <c r="B187" s="514"/>
      <c r="C187" s="255">
        <f t="shared" si="7"/>
        <v>0</v>
      </c>
      <c r="D187" s="258">
        <f t="shared" si="8"/>
        <v>0</v>
      </c>
      <c r="E187" s="251">
        <f t="shared" si="9"/>
        <v>0</v>
      </c>
      <c r="F187" s="186"/>
      <c r="G187" s="249"/>
    </row>
    <row r="188" spans="2:7" ht="16" x14ac:dyDescent="0.2">
      <c r="B188" s="514"/>
      <c r="C188" s="255">
        <f t="shared" si="7"/>
        <v>0</v>
      </c>
      <c r="D188" s="258">
        <f t="shared" si="8"/>
        <v>0</v>
      </c>
      <c r="E188" s="251">
        <f t="shared" si="9"/>
        <v>0</v>
      </c>
      <c r="F188" s="186"/>
      <c r="G188" s="249"/>
    </row>
    <row r="189" spans="2:7" ht="16" x14ac:dyDescent="0.2">
      <c r="B189" s="514"/>
      <c r="C189" s="255">
        <f t="shared" si="7"/>
        <v>0</v>
      </c>
      <c r="D189" s="258">
        <f t="shared" si="8"/>
        <v>0</v>
      </c>
      <c r="E189" s="251">
        <f t="shared" si="9"/>
        <v>0</v>
      </c>
      <c r="F189" s="186"/>
      <c r="G189" s="249"/>
    </row>
    <row r="190" spans="2:7" ht="16" x14ac:dyDescent="0.2">
      <c r="B190" s="514"/>
      <c r="C190" s="255">
        <f t="shared" si="7"/>
        <v>0</v>
      </c>
      <c r="D190" s="258">
        <f t="shared" si="8"/>
        <v>0</v>
      </c>
      <c r="E190" s="251">
        <f t="shared" si="9"/>
        <v>0</v>
      </c>
      <c r="F190" s="186"/>
      <c r="G190" s="249"/>
    </row>
    <row r="191" spans="2:7" ht="16" x14ac:dyDescent="0.2">
      <c r="B191" s="514"/>
      <c r="C191" s="255">
        <f t="shared" si="7"/>
        <v>0</v>
      </c>
      <c r="D191" s="258">
        <f t="shared" si="8"/>
        <v>0</v>
      </c>
      <c r="E191" s="251">
        <f t="shared" si="9"/>
        <v>0</v>
      </c>
      <c r="F191" s="186"/>
      <c r="G191" s="249"/>
    </row>
    <row r="192" spans="2:7" ht="16" x14ac:dyDescent="0.2">
      <c r="B192" s="514"/>
      <c r="C192" s="255">
        <f t="shared" si="7"/>
        <v>0</v>
      </c>
      <c r="D192" s="258">
        <f t="shared" si="8"/>
        <v>0</v>
      </c>
      <c r="E192" s="251">
        <f t="shared" si="9"/>
        <v>0</v>
      </c>
      <c r="F192" s="186"/>
      <c r="G192" s="249"/>
    </row>
    <row r="193" spans="2:7" ht="16" x14ac:dyDescent="0.2">
      <c r="B193" s="514"/>
      <c r="C193" s="255">
        <f t="shared" si="7"/>
        <v>0</v>
      </c>
      <c r="D193" s="258">
        <f t="shared" si="8"/>
        <v>0</v>
      </c>
      <c r="E193" s="251">
        <f t="shared" si="9"/>
        <v>0</v>
      </c>
      <c r="F193" s="186"/>
      <c r="G193" s="249"/>
    </row>
    <row r="194" spans="2:7" ht="16" x14ac:dyDescent="0.2">
      <c r="B194" s="514"/>
      <c r="C194" s="255">
        <f t="shared" si="7"/>
        <v>0</v>
      </c>
      <c r="D194" s="258">
        <f t="shared" si="8"/>
        <v>0</v>
      </c>
      <c r="E194" s="251">
        <f t="shared" si="9"/>
        <v>0</v>
      </c>
      <c r="F194" s="186"/>
      <c r="G194" s="249"/>
    </row>
    <row r="195" spans="2:7" ht="16" x14ac:dyDescent="0.2">
      <c r="B195" s="514"/>
      <c r="C195" s="255">
        <f t="shared" si="7"/>
        <v>0</v>
      </c>
      <c r="D195" s="258">
        <f t="shared" si="8"/>
        <v>0</v>
      </c>
      <c r="E195" s="251">
        <f t="shared" si="9"/>
        <v>0</v>
      </c>
      <c r="F195" s="186"/>
      <c r="G195" s="249"/>
    </row>
    <row r="196" spans="2:7" ht="16" x14ac:dyDescent="0.2">
      <c r="B196" s="514"/>
      <c r="C196" s="255">
        <f t="shared" si="7"/>
        <v>0</v>
      </c>
      <c r="D196" s="258">
        <f t="shared" si="8"/>
        <v>0</v>
      </c>
      <c r="E196" s="251">
        <f t="shared" si="9"/>
        <v>0</v>
      </c>
      <c r="F196" s="186"/>
      <c r="G196" s="249"/>
    </row>
    <row r="197" spans="2:7" ht="16" x14ac:dyDescent="0.2">
      <c r="B197" s="514"/>
      <c r="C197" s="255">
        <f t="shared" si="7"/>
        <v>0</v>
      </c>
      <c r="D197" s="258">
        <f t="shared" si="8"/>
        <v>0</v>
      </c>
      <c r="E197" s="251">
        <f t="shared" si="9"/>
        <v>0</v>
      </c>
      <c r="F197" s="186"/>
      <c r="G197" s="249"/>
    </row>
    <row r="198" spans="2:7" ht="16" x14ac:dyDescent="0.2">
      <c r="B198" s="514"/>
      <c r="C198" s="255">
        <f t="shared" si="7"/>
        <v>0</v>
      </c>
      <c r="D198" s="258">
        <f t="shared" si="8"/>
        <v>0</v>
      </c>
      <c r="E198" s="251">
        <f t="shared" si="9"/>
        <v>0</v>
      </c>
      <c r="F198" s="186"/>
      <c r="G198" s="249"/>
    </row>
    <row r="199" spans="2:7" ht="16" x14ac:dyDescent="0.2">
      <c r="B199" s="514"/>
      <c r="C199" s="255">
        <f t="shared" si="7"/>
        <v>0</v>
      </c>
      <c r="D199" s="258">
        <f t="shared" si="8"/>
        <v>0</v>
      </c>
      <c r="E199" s="251">
        <f t="shared" si="9"/>
        <v>0</v>
      </c>
      <c r="F199" s="186"/>
      <c r="G199" s="249"/>
    </row>
    <row r="200" spans="2:7" ht="16" x14ac:dyDescent="0.2">
      <c r="B200" s="514"/>
      <c r="C200" s="255">
        <f t="shared" si="7"/>
        <v>0</v>
      </c>
      <c r="D200" s="258">
        <f t="shared" si="8"/>
        <v>0</v>
      </c>
      <c r="E200" s="251">
        <f t="shared" si="9"/>
        <v>0</v>
      </c>
      <c r="F200" s="186"/>
      <c r="G200" s="249"/>
    </row>
    <row r="201" spans="2:7" ht="16" x14ac:dyDescent="0.2">
      <c r="B201" s="514"/>
      <c r="C201" s="255">
        <f t="shared" si="7"/>
        <v>0</v>
      </c>
      <c r="D201" s="258">
        <f t="shared" si="8"/>
        <v>0</v>
      </c>
      <c r="E201" s="251">
        <f t="shared" si="9"/>
        <v>0</v>
      </c>
      <c r="F201" s="186"/>
      <c r="G201" s="249"/>
    </row>
    <row r="202" spans="2:7" ht="16" x14ac:dyDescent="0.2">
      <c r="B202" s="514"/>
      <c r="C202" s="255">
        <f t="shared" si="7"/>
        <v>0</v>
      </c>
      <c r="D202" s="258">
        <f t="shared" si="8"/>
        <v>0</v>
      </c>
      <c r="E202" s="251">
        <f t="shared" si="9"/>
        <v>0</v>
      </c>
      <c r="F202" s="186"/>
      <c r="G202" s="249"/>
    </row>
    <row r="203" spans="2:7" ht="16" x14ac:dyDescent="0.2">
      <c r="B203" s="514"/>
      <c r="C203" s="255">
        <f t="shared" ref="C203:C266" si="10">IF(($E202&gt;$F$8),$F$8,($E202+($E202*$F$7)/12))</f>
        <v>0</v>
      </c>
      <c r="D203" s="258">
        <f t="shared" ref="D203:D266" si="11">IF(($E202&gt;0),$D202-1,0)</f>
        <v>0</v>
      </c>
      <c r="E203" s="251">
        <f t="shared" ref="E203:E266" si="12">$E202+(($E202*$F$7)/12)-$C203</f>
        <v>0</v>
      </c>
      <c r="F203" s="186"/>
      <c r="G203" s="249"/>
    </row>
    <row r="204" spans="2:7" ht="16" x14ac:dyDescent="0.2">
      <c r="B204" s="514"/>
      <c r="C204" s="255">
        <f t="shared" si="10"/>
        <v>0</v>
      </c>
      <c r="D204" s="258">
        <f t="shared" si="11"/>
        <v>0</v>
      </c>
      <c r="E204" s="251">
        <f t="shared" si="12"/>
        <v>0</v>
      </c>
      <c r="F204" s="186"/>
      <c r="G204" s="249"/>
    </row>
    <row r="205" spans="2:7" ht="16" x14ac:dyDescent="0.2">
      <c r="B205" s="514"/>
      <c r="C205" s="255">
        <f t="shared" si="10"/>
        <v>0</v>
      </c>
      <c r="D205" s="258">
        <f t="shared" si="11"/>
        <v>0</v>
      </c>
      <c r="E205" s="251">
        <f t="shared" si="12"/>
        <v>0</v>
      </c>
      <c r="F205" s="186"/>
      <c r="G205" s="249"/>
    </row>
    <row r="206" spans="2:7" ht="16" x14ac:dyDescent="0.2">
      <c r="B206" s="514"/>
      <c r="C206" s="255">
        <f t="shared" si="10"/>
        <v>0</v>
      </c>
      <c r="D206" s="258">
        <f t="shared" si="11"/>
        <v>0</v>
      </c>
      <c r="E206" s="251">
        <f t="shared" si="12"/>
        <v>0</v>
      </c>
      <c r="F206" s="186"/>
      <c r="G206" s="249"/>
    </row>
    <row r="207" spans="2:7" ht="16" x14ac:dyDescent="0.2">
      <c r="B207" s="514"/>
      <c r="C207" s="255">
        <f t="shared" si="10"/>
        <v>0</v>
      </c>
      <c r="D207" s="258">
        <f t="shared" si="11"/>
        <v>0</v>
      </c>
      <c r="E207" s="251">
        <f t="shared" si="12"/>
        <v>0</v>
      </c>
      <c r="F207" s="186"/>
      <c r="G207" s="249"/>
    </row>
    <row r="208" spans="2:7" ht="16" x14ac:dyDescent="0.2">
      <c r="B208" s="514"/>
      <c r="C208" s="255">
        <f t="shared" si="10"/>
        <v>0</v>
      </c>
      <c r="D208" s="258">
        <f t="shared" si="11"/>
        <v>0</v>
      </c>
      <c r="E208" s="251">
        <f t="shared" si="12"/>
        <v>0</v>
      </c>
      <c r="F208" s="186"/>
      <c r="G208" s="249"/>
    </row>
    <row r="209" spans="2:7" ht="16" x14ac:dyDescent="0.2">
      <c r="B209" s="514"/>
      <c r="C209" s="255">
        <f t="shared" si="10"/>
        <v>0</v>
      </c>
      <c r="D209" s="258">
        <f t="shared" si="11"/>
        <v>0</v>
      </c>
      <c r="E209" s="251">
        <f t="shared" si="12"/>
        <v>0</v>
      </c>
      <c r="F209" s="186"/>
      <c r="G209" s="249"/>
    </row>
    <row r="210" spans="2:7" ht="16" x14ac:dyDescent="0.2">
      <c r="B210" s="514"/>
      <c r="C210" s="255">
        <f t="shared" si="10"/>
        <v>0</v>
      </c>
      <c r="D210" s="258">
        <f t="shared" si="11"/>
        <v>0</v>
      </c>
      <c r="E210" s="251">
        <f t="shared" si="12"/>
        <v>0</v>
      </c>
      <c r="F210" s="186"/>
      <c r="G210" s="249"/>
    </row>
    <row r="211" spans="2:7" ht="16" x14ac:dyDescent="0.2">
      <c r="B211" s="514"/>
      <c r="C211" s="255">
        <f t="shared" si="10"/>
        <v>0</v>
      </c>
      <c r="D211" s="258">
        <f t="shared" si="11"/>
        <v>0</v>
      </c>
      <c r="E211" s="251">
        <f t="shared" si="12"/>
        <v>0</v>
      </c>
      <c r="F211" s="186"/>
      <c r="G211" s="249"/>
    </row>
    <row r="212" spans="2:7" ht="16" x14ac:dyDescent="0.2">
      <c r="B212" s="514"/>
      <c r="C212" s="255">
        <f t="shared" si="10"/>
        <v>0</v>
      </c>
      <c r="D212" s="258">
        <f t="shared" si="11"/>
        <v>0</v>
      </c>
      <c r="E212" s="251">
        <f t="shared" si="12"/>
        <v>0</v>
      </c>
      <c r="F212" s="186"/>
      <c r="G212" s="249"/>
    </row>
    <row r="213" spans="2:7" ht="16" x14ac:dyDescent="0.2">
      <c r="B213" s="514"/>
      <c r="C213" s="255">
        <f t="shared" si="10"/>
        <v>0</v>
      </c>
      <c r="D213" s="258">
        <f t="shared" si="11"/>
        <v>0</v>
      </c>
      <c r="E213" s="251">
        <f t="shared" si="12"/>
        <v>0</v>
      </c>
      <c r="F213" s="186"/>
      <c r="G213" s="249"/>
    </row>
    <row r="214" spans="2:7" ht="16" x14ac:dyDescent="0.2">
      <c r="B214" s="514"/>
      <c r="C214" s="255">
        <f t="shared" si="10"/>
        <v>0</v>
      </c>
      <c r="D214" s="258">
        <f t="shared" si="11"/>
        <v>0</v>
      </c>
      <c r="E214" s="251">
        <f t="shared" si="12"/>
        <v>0</v>
      </c>
      <c r="F214" s="186"/>
      <c r="G214" s="249"/>
    </row>
    <row r="215" spans="2:7" ht="16" x14ac:dyDescent="0.2">
      <c r="B215" s="514"/>
      <c r="C215" s="255">
        <f t="shared" si="10"/>
        <v>0</v>
      </c>
      <c r="D215" s="258">
        <f t="shared" si="11"/>
        <v>0</v>
      </c>
      <c r="E215" s="251">
        <f t="shared" si="12"/>
        <v>0</v>
      </c>
      <c r="F215" s="186"/>
      <c r="G215" s="249"/>
    </row>
    <row r="216" spans="2:7" ht="16" x14ac:dyDescent="0.2">
      <c r="B216" s="514"/>
      <c r="C216" s="255">
        <f t="shared" si="10"/>
        <v>0</v>
      </c>
      <c r="D216" s="258">
        <f t="shared" si="11"/>
        <v>0</v>
      </c>
      <c r="E216" s="251">
        <f t="shared" si="12"/>
        <v>0</v>
      </c>
      <c r="F216" s="186"/>
      <c r="G216" s="249"/>
    </row>
    <row r="217" spans="2:7" ht="16" x14ac:dyDescent="0.2">
      <c r="B217" s="514"/>
      <c r="C217" s="255">
        <f t="shared" si="10"/>
        <v>0</v>
      </c>
      <c r="D217" s="258">
        <f t="shared" si="11"/>
        <v>0</v>
      </c>
      <c r="E217" s="251">
        <f t="shared" si="12"/>
        <v>0</v>
      </c>
      <c r="F217" s="186"/>
      <c r="G217" s="249"/>
    </row>
    <row r="218" spans="2:7" ht="16" x14ac:dyDescent="0.2">
      <c r="B218" s="514"/>
      <c r="C218" s="255">
        <f t="shared" si="10"/>
        <v>0</v>
      </c>
      <c r="D218" s="258">
        <f t="shared" si="11"/>
        <v>0</v>
      </c>
      <c r="E218" s="251">
        <f t="shared" si="12"/>
        <v>0</v>
      </c>
      <c r="F218" s="186"/>
      <c r="G218" s="249"/>
    </row>
    <row r="219" spans="2:7" ht="16" x14ac:dyDescent="0.2">
      <c r="B219" s="514"/>
      <c r="C219" s="255">
        <f t="shared" si="10"/>
        <v>0</v>
      </c>
      <c r="D219" s="258">
        <f t="shared" si="11"/>
        <v>0</v>
      </c>
      <c r="E219" s="251">
        <f t="shared" si="12"/>
        <v>0</v>
      </c>
      <c r="F219" s="186"/>
      <c r="G219" s="249"/>
    </row>
    <row r="220" spans="2:7" ht="16" x14ac:dyDescent="0.2">
      <c r="B220" s="514"/>
      <c r="C220" s="255">
        <f t="shared" si="10"/>
        <v>0</v>
      </c>
      <c r="D220" s="258">
        <f t="shared" si="11"/>
        <v>0</v>
      </c>
      <c r="E220" s="251">
        <f t="shared" si="12"/>
        <v>0</v>
      </c>
      <c r="F220" s="186"/>
      <c r="G220" s="249"/>
    </row>
    <row r="221" spans="2:7" ht="16" x14ac:dyDescent="0.2">
      <c r="B221" s="514"/>
      <c r="C221" s="255">
        <f t="shared" si="10"/>
        <v>0</v>
      </c>
      <c r="D221" s="258">
        <f t="shared" si="11"/>
        <v>0</v>
      </c>
      <c r="E221" s="251">
        <f t="shared" si="12"/>
        <v>0</v>
      </c>
      <c r="F221" s="186"/>
      <c r="G221" s="249"/>
    </row>
    <row r="222" spans="2:7" ht="16" x14ac:dyDescent="0.2">
      <c r="B222" s="514"/>
      <c r="C222" s="255">
        <f t="shared" si="10"/>
        <v>0</v>
      </c>
      <c r="D222" s="258">
        <f t="shared" si="11"/>
        <v>0</v>
      </c>
      <c r="E222" s="251">
        <f t="shared" si="12"/>
        <v>0</v>
      </c>
      <c r="F222" s="186"/>
      <c r="G222" s="249"/>
    </row>
    <row r="223" spans="2:7" ht="16" x14ac:dyDescent="0.2">
      <c r="B223" s="514"/>
      <c r="C223" s="255">
        <f t="shared" si="10"/>
        <v>0</v>
      </c>
      <c r="D223" s="258">
        <f t="shared" si="11"/>
        <v>0</v>
      </c>
      <c r="E223" s="251">
        <f t="shared" si="12"/>
        <v>0</v>
      </c>
      <c r="F223" s="186"/>
      <c r="G223" s="249"/>
    </row>
    <row r="224" spans="2:7" ht="16" x14ac:dyDescent="0.2">
      <c r="B224" s="514"/>
      <c r="C224" s="255">
        <f t="shared" si="10"/>
        <v>0</v>
      </c>
      <c r="D224" s="258">
        <f t="shared" si="11"/>
        <v>0</v>
      </c>
      <c r="E224" s="251">
        <f t="shared" si="12"/>
        <v>0</v>
      </c>
      <c r="F224" s="186"/>
      <c r="G224" s="249"/>
    </row>
    <row r="225" spans="2:7" ht="16" x14ac:dyDescent="0.2">
      <c r="B225" s="514"/>
      <c r="C225" s="255">
        <f t="shared" si="10"/>
        <v>0</v>
      </c>
      <c r="D225" s="258">
        <f t="shared" si="11"/>
        <v>0</v>
      </c>
      <c r="E225" s="251">
        <f t="shared" si="12"/>
        <v>0</v>
      </c>
      <c r="F225" s="186"/>
      <c r="G225" s="249"/>
    </row>
    <row r="226" spans="2:7" ht="16" x14ac:dyDescent="0.2">
      <c r="B226" s="514"/>
      <c r="C226" s="255">
        <f t="shared" si="10"/>
        <v>0</v>
      </c>
      <c r="D226" s="258">
        <f t="shared" si="11"/>
        <v>0</v>
      </c>
      <c r="E226" s="251">
        <f t="shared" si="12"/>
        <v>0</v>
      </c>
      <c r="F226" s="186"/>
      <c r="G226" s="249"/>
    </row>
    <row r="227" spans="2:7" ht="16" x14ac:dyDescent="0.2">
      <c r="B227" s="514"/>
      <c r="C227" s="255">
        <f t="shared" si="10"/>
        <v>0</v>
      </c>
      <c r="D227" s="258">
        <f t="shared" si="11"/>
        <v>0</v>
      </c>
      <c r="E227" s="251">
        <f t="shared" si="12"/>
        <v>0</v>
      </c>
      <c r="F227" s="186"/>
      <c r="G227" s="249"/>
    </row>
    <row r="228" spans="2:7" ht="16" x14ac:dyDescent="0.2">
      <c r="B228" s="514"/>
      <c r="C228" s="255">
        <f t="shared" si="10"/>
        <v>0</v>
      </c>
      <c r="D228" s="258">
        <f t="shared" si="11"/>
        <v>0</v>
      </c>
      <c r="E228" s="251">
        <f t="shared" si="12"/>
        <v>0</v>
      </c>
      <c r="F228" s="186"/>
      <c r="G228" s="249"/>
    </row>
    <row r="229" spans="2:7" ht="16" x14ac:dyDescent="0.2">
      <c r="B229" s="514"/>
      <c r="C229" s="255">
        <f t="shared" si="10"/>
        <v>0</v>
      </c>
      <c r="D229" s="258">
        <f t="shared" si="11"/>
        <v>0</v>
      </c>
      <c r="E229" s="251">
        <f t="shared" si="12"/>
        <v>0</v>
      </c>
      <c r="F229" s="186"/>
      <c r="G229" s="249"/>
    </row>
    <row r="230" spans="2:7" ht="16" x14ac:dyDescent="0.2">
      <c r="B230" s="514"/>
      <c r="C230" s="255">
        <f t="shared" si="10"/>
        <v>0</v>
      </c>
      <c r="D230" s="258">
        <f t="shared" si="11"/>
        <v>0</v>
      </c>
      <c r="E230" s="251">
        <f t="shared" si="12"/>
        <v>0</v>
      </c>
      <c r="F230" s="186"/>
      <c r="G230" s="249"/>
    </row>
    <row r="231" spans="2:7" ht="16" x14ac:dyDescent="0.2">
      <c r="B231" s="514"/>
      <c r="C231" s="255">
        <f t="shared" si="10"/>
        <v>0</v>
      </c>
      <c r="D231" s="258">
        <f t="shared" si="11"/>
        <v>0</v>
      </c>
      <c r="E231" s="251">
        <f t="shared" si="12"/>
        <v>0</v>
      </c>
      <c r="F231" s="186"/>
      <c r="G231" s="249"/>
    </row>
    <row r="232" spans="2:7" ht="16" x14ac:dyDescent="0.2">
      <c r="B232" s="514"/>
      <c r="C232" s="255">
        <f t="shared" si="10"/>
        <v>0</v>
      </c>
      <c r="D232" s="258">
        <f t="shared" si="11"/>
        <v>0</v>
      </c>
      <c r="E232" s="251">
        <f t="shared" si="12"/>
        <v>0</v>
      </c>
      <c r="F232" s="186"/>
      <c r="G232" s="249"/>
    </row>
    <row r="233" spans="2:7" ht="16" x14ac:dyDescent="0.2">
      <c r="B233" s="514"/>
      <c r="C233" s="255">
        <f t="shared" si="10"/>
        <v>0</v>
      </c>
      <c r="D233" s="258">
        <f t="shared" si="11"/>
        <v>0</v>
      </c>
      <c r="E233" s="251">
        <f t="shared" si="12"/>
        <v>0</v>
      </c>
      <c r="F233" s="186"/>
      <c r="G233" s="249"/>
    </row>
    <row r="234" spans="2:7" ht="16" x14ac:dyDescent="0.2">
      <c r="B234" s="514"/>
      <c r="C234" s="255">
        <f t="shared" si="10"/>
        <v>0</v>
      </c>
      <c r="D234" s="258">
        <f t="shared" si="11"/>
        <v>0</v>
      </c>
      <c r="E234" s="251">
        <f t="shared" si="12"/>
        <v>0</v>
      </c>
      <c r="F234" s="186"/>
      <c r="G234" s="249"/>
    </row>
    <row r="235" spans="2:7" ht="16" x14ac:dyDescent="0.2">
      <c r="B235" s="514"/>
      <c r="C235" s="255">
        <f t="shared" si="10"/>
        <v>0</v>
      </c>
      <c r="D235" s="258">
        <f t="shared" si="11"/>
        <v>0</v>
      </c>
      <c r="E235" s="251">
        <f t="shared" si="12"/>
        <v>0</v>
      </c>
      <c r="F235" s="186"/>
      <c r="G235" s="249"/>
    </row>
    <row r="236" spans="2:7" ht="16" x14ac:dyDescent="0.2">
      <c r="B236" s="514"/>
      <c r="C236" s="255">
        <f t="shared" si="10"/>
        <v>0</v>
      </c>
      <c r="D236" s="258">
        <f t="shared" si="11"/>
        <v>0</v>
      </c>
      <c r="E236" s="251">
        <f t="shared" si="12"/>
        <v>0</v>
      </c>
      <c r="F236" s="186"/>
      <c r="G236" s="249"/>
    </row>
    <row r="237" spans="2:7" ht="16" x14ac:dyDescent="0.2">
      <c r="B237" s="514"/>
      <c r="C237" s="255">
        <f t="shared" si="10"/>
        <v>0</v>
      </c>
      <c r="D237" s="258">
        <f t="shared" si="11"/>
        <v>0</v>
      </c>
      <c r="E237" s="251">
        <f t="shared" si="12"/>
        <v>0</v>
      </c>
      <c r="F237" s="186"/>
      <c r="G237" s="249"/>
    </row>
    <row r="238" spans="2:7" ht="16" x14ac:dyDescent="0.2">
      <c r="B238" s="514"/>
      <c r="C238" s="255">
        <f t="shared" si="10"/>
        <v>0</v>
      </c>
      <c r="D238" s="258">
        <f t="shared" si="11"/>
        <v>0</v>
      </c>
      <c r="E238" s="251">
        <f t="shared" si="12"/>
        <v>0</v>
      </c>
      <c r="F238" s="186"/>
      <c r="G238" s="249"/>
    </row>
    <row r="239" spans="2:7" ht="16" x14ac:dyDescent="0.2">
      <c r="B239" s="514"/>
      <c r="C239" s="255">
        <f t="shared" si="10"/>
        <v>0</v>
      </c>
      <c r="D239" s="258">
        <f t="shared" si="11"/>
        <v>0</v>
      </c>
      <c r="E239" s="251">
        <f t="shared" si="12"/>
        <v>0</v>
      </c>
      <c r="F239" s="186"/>
      <c r="G239" s="249"/>
    </row>
    <row r="240" spans="2:7" ht="16" x14ac:dyDescent="0.2">
      <c r="B240" s="514"/>
      <c r="C240" s="255">
        <f t="shared" si="10"/>
        <v>0</v>
      </c>
      <c r="D240" s="258">
        <f t="shared" si="11"/>
        <v>0</v>
      </c>
      <c r="E240" s="251">
        <f t="shared" si="12"/>
        <v>0</v>
      </c>
      <c r="F240" s="186"/>
      <c r="G240" s="249"/>
    </row>
    <row r="241" spans="2:7" ht="16" x14ac:dyDescent="0.2">
      <c r="B241" s="514"/>
      <c r="C241" s="255">
        <f t="shared" si="10"/>
        <v>0</v>
      </c>
      <c r="D241" s="258">
        <f t="shared" si="11"/>
        <v>0</v>
      </c>
      <c r="E241" s="251">
        <f t="shared" si="12"/>
        <v>0</v>
      </c>
      <c r="F241" s="186"/>
      <c r="G241" s="249"/>
    </row>
    <row r="242" spans="2:7" ht="16" x14ac:dyDescent="0.2">
      <c r="B242" s="514"/>
      <c r="C242" s="255">
        <f t="shared" si="10"/>
        <v>0</v>
      </c>
      <c r="D242" s="258">
        <f t="shared" si="11"/>
        <v>0</v>
      </c>
      <c r="E242" s="251">
        <f t="shared" si="12"/>
        <v>0</v>
      </c>
      <c r="F242" s="186"/>
      <c r="G242" s="249"/>
    </row>
    <row r="243" spans="2:7" ht="16" x14ac:dyDescent="0.2">
      <c r="B243" s="514"/>
      <c r="C243" s="255">
        <f t="shared" si="10"/>
        <v>0</v>
      </c>
      <c r="D243" s="258">
        <f t="shared" si="11"/>
        <v>0</v>
      </c>
      <c r="E243" s="251">
        <f t="shared" si="12"/>
        <v>0</v>
      </c>
      <c r="F243" s="186"/>
      <c r="G243" s="249"/>
    </row>
    <row r="244" spans="2:7" ht="16" x14ac:dyDescent="0.2">
      <c r="B244" s="514"/>
      <c r="C244" s="255">
        <f t="shared" si="10"/>
        <v>0</v>
      </c>
      <c r="D244" s="258">
        <f t="shared" si="11"/>
        <v>0</v>
      </c>
      <c r="E244" s="251">
        <f t="shared" si="12"/>
        <v>0</v>
      </c>
      <c r="F244" s="186"/>
      <c r="G244" s="249"/>
    </row>
    <row r="245" spans="2:7" ht="16" x14ac:dyDescent="0.2">
      <c r="B245" s="514"/>
      <c r="C245" s="255">
        <f t="shared" si="10"/>
        <v>0</v>
      </c>
      <c r="D245" s="258">
        <f t="shared" si="11"/>
        <v>0</v>
      </c>
      <c r="E245" s="251">
        <f t="shared" si="12"/>
        <v>0</v>
      </c>
      <c r="F245" s="186"/>
      <c r="G245" s="249"/>
    </row>
    <row r="246" spans="2:7" ht="16" x14ac:dyDescent="0.2">
      <c r="B246" s="514"/>
      <c r="C246" s="255">
        <f t="shared" si="10"/>
        <v>0</v>
      </c>
      <c r="D246" s="258">
        <f t="shared" si="11"/>
        <v>0</v>
      </c>
      <c r="E246" s="251">
        <f t="shared" si="12"/>
        <v>0</v>
      </c>
      <c r="F246" s="186"/>
      <c r="G246" s="249"/>
    </row>
    <row r="247" spans="2:7" ht="16" x14ac:dyDescent="0.2">
      <c r="B247" s="514"/>
      <c r="C247" s="255">
        <f t="shared" si="10"/>
        <v>0</v>
      </c>
      <c r="D247" s="258">
        <f t="shared" si="11"/>
        <v>0</v>
      </c>
      <c r="E247" s="251">
        <f t="shared" si="12"/>
        <v>0</v>
      </c>
      <c r="F247" s="186"/>
      <c r="G247" s="249"/>
    </row>
    <row r="248" spans="2:7" ht="16" x14ac:dyDescent="0.2">
      <c r="B248" s="514"/>
      <c r="C248" s="255">
        <f t="shared" si="10"/>
        <v>0</v>
      </c>
      <c r="D248" s="258">
        <f t="shared" si="11"/>
        <v>0</v>
      </c>
      <c r="E248" s="251">
        <f t="shared" si="12"/>
        <v>0</v>
      </c>
      <c r="F248" s="186"/>
      <c r="G248" s="249"/>
    </row>
    <row r="249" spans="2:7" ht="16" x14ac:dyDescent="0.2">
      <c r="B249" s="514"/>
      <c r="C249" s="255">
        <f t="shared" si="10"/>
        <v>0</v>
      </c>
      <c r="D249" s="258">
        <f t="shared" si="11"/>
        <v>0</v>
      </c>
      <c r="E249" s="251">
        <f t="shared" si="12"/>
        <v>0</v>
      </c>
      <c r="F249" s="186"/>
      <c r="G249" s="249"/>
    </row>
    <row r="250" spans="2:7" ht="16" x14ac:dyDescent="0.2">
      <c r="B250" s="514"/>
      <c r="C250" s="255">
        <f t="shared" si="10"/>
        <v>0</v>
      </c>
      <c r="D250" s="258">
        <f t="shared" si="11"/>
        <v>0</v>
      </c>
      <c r="E250" s="251">
        <f t="shared" si="12"/>
        <v>0</v>
      </c>
      <c r="F250" s="186"/>
      <c r="G250" s="249"/>
    </row>
    <row r="251" spans="2:7" ht="16" x14ac:dyDescent="0.2">
      <c r="B251" s="514"/>
      <c r="C251" s="255">
        <f t="shared" si="10"/>
        <v>0</v>
      </c>
      <c r="D251" s="258">
        <f t="shared" si="11"/>
        <v>0</v>
      </c>
      <c r="E251" s="251">
        <f t="shared" si="12"/>
        <v>0</v>
      </c>
      <c r="F251" s="186"/>
      <c r="G251" s="249"/>
    </row>
    <row r="252" spans="2:7" ht="16" x14ac:dyDescent="0.2">
      <c r="B252" s="514"/>
      <c r="C252" s="255">
        <f t="shared" si="10"/>
        <v>0</v>
      </c>
      <c r="D252" s="258">
        <f t="shared" si="11"/>
        <v>0</v>
      </c>
      <c r="E252" s="251">
        <f t="shared" si="12"/>
        <v>0</v>
      </c>
      <c r="F252" s="186"/>
      <c r="G252" s="249"/>
    </row>
    <row r="253" spans="2:7" ht="16" x14ac:dyDescent="0.2">
      <c r="B253" s="514"/>
      <c r="C253" s="255">
        <f t="shared" si="10"/>
        <v>0</v>
      </c>
      <c r="D253" s="258">
        <f t="shared" si="11"/>
        <v>0</v>
      </c>
      <c r="E253" s="251">
        <f t="shared" si="12"/>
        <v>0</v>
      </c>
      <c r="F253" s="186"/>
      <c r="G253" s="249"/>
    </row>
    <row r="254" spans="2:7" ht="16" x14ac:dyDescent="0.2">
      <c r="B254" s="514"/>
      <c r="C254" s="255">
        <f t="shared" si="10"/>
        <v>0</v>
      </c>
      <c r="D254" s="258">
        <f t="shared" si="11"/>
        <v>0</v>
      </c>
      <c r="E254" s="251">
        <f t="shared" si="12"/>
        <v>0</v>
      </c>
      <c r="F254" s="186"/>
      <c r="G254" s="249"/>
    </row>
    <row r="255" spans="2:7" ht="16" x14ac:dyDescent="0.2">
      <c r="B255" s="514"/>
      <c r="C255" s="255">
        <f t="shared" si="10"/>
        <v>0</v>
      </c>
      <c r="D255" s="258">
        <f t="shared" si="11"/>
        <v>0</v>
      </c>
      <c r="E255" s="251">
        <f t="shared" si="12"/>
        <v>0</v>
      </c>
      <c r="F255" s="186"/>
      <c r="G255" s="249"/>
    </row>
    <row r="256" spans="2:7" ht="16" x14ac:dyDescent="0.2">
      <c r="B256" s="514"/>
      <c r="C256" s="255">
        <f t="shared" si="10"/>
        <v>0</v>
      </c>
      <c r="D256" s="258">
        <f t="shared" si="11"/>
        <v>0</v>
      </c>
      <c r="E256" s="251">
        <f t="shared" si="12"/>
        <v>0</v>
      </c>
      <c r="F256" s="186"/>
      <c r="G256" s="249"/>
    </row>
    <row r="257" spans="2:7" ht="16" x14ac:dyDescent="0.2">
      <c r="B257" s="514"/>
      <c r="C257" s="255">
        <f t="shared" si="10"/>
        <v>0</v>
      </c>
      <c r="D257" s="258">
        <f t="shared" si="11"/>
        <v>0</v>
      </c>
      <c r="E257" s="251">
        <f t="shared" si="12"/>
        <v>0</v>
      </c>
      <c r="F257" s="186"/>
      <c r="G257" s="249"/>
    </row>
    <row r="258" spans="2:7" ht="16" x14ac:dyDescent="0.2">
      <c r="B258" s="514"/>
      <c r="C258" s="255">
        <f t="shared" si="10"/>
        <v>0</v>
      </c>
      <c r="D258" s="258">
        <f t="shared" si="11"/>
        <v>0</v>
      </c>
      <c r="E258" s="251">
        <f t="shared" si="12"/>
        <v>0</v>
      </c>
      <c r="F258" s="186"/>
      <c r="G258" s="249"/>
    </row>
    <row r="259" spans="2:7" ht="16" x14ac:dyDescent="0.2">
      <c r="B259" s="514"/>
      <c r="C259" s="255">
        <f t="shared" si="10"/>
        <v>0</v>
      </c>
      <c r="D259" s="258">
        <f t="shared" si="11"/>
        <v>0</v>
      </c>
      <c r="E259" s="251">
        <f t="shared" si="12"/>
        <v>0</v>
      </c>
      <c r="F259" s="186"/>
      <c r="G259" s="249"/>
    </row>
    <row r="260" spans="2:7" ht="16" x14ac:dyDescent="0.2">
      <c r="B260" s="514"/>
      <c r="C260" s="255">
        <f t="shared" si="10"/>
        <v>0</v>
      </c>
      <c r="D260" s="258">
        <f t="shared" si="11"/>
        <v>0</v>
      </c>
      <c r="E260" s="251">
        <f t="shared" si="12"/>
        <v>0</v>
      </c>
      <c r="F260" s="186"/>
      <c r="G260" s="249"/>
    </row>
    <row r="261" spans="2:7" ht="16" x14ac:dyDescent="0.2">
      <c r="B261" s="514"/>
      <c r="C261" s="255">
        <f t="shared" si="10"/>
        <v>0</v>
      </c>
      <c r="D261" s="258">
        <f t="shared" si="11"/>
        <v>0</v>
      </c>
      <c r="E261" s="251">
        <f t="shared" si="12"/>
        <v>0</v>
      </c>
      <c r="F261" s="186"/>
      <c r="G261" s="249"/>
    </row>
    <row r="262" spans="2:7" ht="16" x14ac:dyDescent="0.2">
      <c r="B262" s="514"/>
      <c r="C262" s="255">
        <f t="shared" si="10"/>
        <v>0</v>
      </c>
      <c r="D262" s="258">
        <f t="shared" si="11"/>
        <v>0</v>
      </c>
      <c r="E262" s="251">
        <f t="shared" si="12"/>
        <v>0</v>
      </c>
      <c r="F262" s="186"/>
      <c r="G262" s="249"/>
    </row>
    <row r="263" spans="2:7" ht="16" x14ac:dyDescent="0.2">
      <c r="B263" s="514"/>
      <c r="C263" s="255">
        <f t="shared" si="10"/>
        <v>0</v>
      </c>
      <c r="D263" s="258">
        <f t="shared" si="11"/>
        <v>0</v>
      </c>
      <c r="E263" s="251">
        <f t="shared" si="12"/>
        <v>0</v>
      </c>
      <c r="F263" s="186"/>
      <c r="G263" s="249"/>
    </row>
    <row r="264" spans="2:7" ht="16" x14ac:dyDescent="0.2">
      <c r="B264" s="514"/>
      <c r="C264" s="255">
        <f t="shared" si="10"/>
        <v>0</v>
      </c>
      <c r="D264" s="258">
        <f t="shared" si="11"/>
        <v>0</v>
      </c>
      <c r="E264" s="251">
        <f t="shared" si="12"/>
        <v>0</v>
      </c>
      <c r="F264" s="186"/>
      <c r="G264" s="249"/>
    </row>
    <row r="265" spans="2:7" ht="16" x14ac:dyDescent="0.2">
      <c r="B265" s="514"/>
      <c r="C265" s="255">
        <f t="shared" si="10"/>
        <v>0</v>
      </c>
      <c r="D265" s="258">
        <f t="shared" si="11"/>
        <v>0</v>
      </c>
      <c r="E265" s="251">
        <f t="shared" si="12"/>
        <v>0</v>
      </c>
      <c r="F265" s="186"/>
      <c r="G265" s="249"/>
    </row>
    <row r="266" spans="2:7" ht="16" x14ac:dyDescent="0.2">
      <c r="B266" s="514"/>
      <c r="C266" s="255">
        <f t="shared" si="10"/>
        <v>0</v>
      </c>
      <c r="D266" s="258">
        <f t="shared" si="11"/>
        <v>0</v>
      </c>
      <c r="E266" s="251">
        <f t="shared" si="12"/>
        <v>0</v>
      </c>
      <c r="F266" s="186"/>
      <c r="G266" s="249"/>
    </row>
    <row r="267" spans="2:7" ht="16" x14ac:dyDescent="0.2">
      <c r="B267" s="514"/>
      <c r="C267" s="255">
        <f t="shared" ref="C267:C330" si="13">IF(($E266&gt;$F$8),$F$8,($E266+($E266*$F$7)/12))</f>
        <v>0</v>
      </c>
      <c r="D267" s="258">
        <f t="shared" ref="D267:D330" si="14">IF(($E266&gt;0),$D266-1,0)</f>
        <v>0</v>
      </c>
      <c r="E267" s="251">
        <f t="shared" ref="E267:E330" si="15">$E266+(($E266*$F$7)/12)-$C267</f>
        <v>0</v>
      </c>
      <c r="F267" s="186"/>
      <c r="G267" s="249"/>
    </row>
    <row r="268" spans="2:7" ht="16" x14ac:dyDescent="0.2">
      <c r="B268" s="514"/>
      <c r="C268" s="255">
        <f t="shared" si="13"/>
        <v>0</v>
      </c>
      <c r="D268" s="258">
        <f t="shared" si="14"/>
        <v>0</v>
      </c>
      <c r="E268" s="251">
        <f t="shared" si="15"/>
        <v>0</v>
      </c>
      <c r="F268" s="186"/>
      <c r="G268" s="249"/>
    </row>
    <row r="269" spans="2:7" ht="16" x14ac:dyDescent="0.2">
      <c r="B269" s="514"/>
      <c r="C269" s="255">
        <f t="shared" si="13"/>
        <v>0</v>
      </c>
      <c r="D269" s="258">
        <f t="shared" si="14"/>
        <v>0</v>
      </c>
      <c r="E269" s="251">
        <f t="shared" si="15"/>
        <v>0</v>
      </c>
      <c r="F269" s="186"/>
      <c r="G269" s="249"/>
    </row>
    <row r="270" spans="2:7" ht="16" x14ac:dyDescent="0.2">
      <c r="B270" s="514"/>
      <c r="C270" s="255">
        <f t="shared" si="13"/>
        <v>0</v>
      </c>
      <c r="D270" s="258">
        <f t="shared" si="14"/>
        <v>0</v>
      </c>
      <c r="E270" s="251">
        <f t="shared" si="15"/>
        <v>0</v>
      </c>
      <c r="F270" s="186"/>
      <c r="G270" s="249"/>
    </row>
    <row r="271" spans="2:7" ht="16" x14ac:dyDescent="0.2">
      <c r="B271" s="514"/>
      <c r="C271" s="255">
        <f t="shared" si="13"/>
        <v>0</v>
      </c>
      <c r="D271" s="258">
        <f t="shared" si="14"/>
        <v>0</v>
      </c>
      <c r="E271" s="251">
        <f t="shared" si="15"/>
        <v>0</v>
      </c>
      <c r="F271" s="186"/>
      <c r="G271" s="249"/>
    </row>
    <row r="272" spans="2:7" ht="16" x14ac:dyDescent="0.2">
      <c r="B272" s="514"/>
      <c r="C272" s="255">
        <f t="shared" si="13"/>
        <v>0</v>
      </c>
      <c r="D272" s="258">
        <f t="shared" si="14"/>
        <v>0</v>
      </c>
      <c r="E272" s="251">
        <f t="shared" si="15"/>
        <v>0</v>
      </c>
      <c r="F272" s="186"/>
      <c r="G272" s="249"/>
    </row>
    <row r="273" spans="2:7" ht="16" x14ac:dyDescent="0.2">
      <c r="B273" s="514"/>
      <c r="C273" s="255">
        <f t="shared" si="13"/>
        <v>0</v>
      </c>
      <c r="D273" s="258">
        <f t="shared" si="14"/>
        <v>0</v>
      </c>
      <c r="E273" s="251">
        <f t="shared" si="15"/>
        <v>0</v>
      </c>
      <c r="F273" s="186"/>
      <c r="G273" s="249"/>
    </row>
    <row r="274" spans="2:7" ht="16" x14ac:dyDescent="0.2">
      <c r="B274" s="514"/>
      <c r="C274" s="255">
        <f t="shared" si="13"/>
        <v>0</v>
      </c>
      <c r="D274" s="258">
        <f t="shared" si="14"/>
        <v>0</v>
      </c>
      <c r="E274" s="251">
        <f t="shared" si="15"/>
        <v>0</v>
      </c>
      <c r="F274" s="186"/>
      <c r="G274" s="249"/>
    </row>
    <row r="275" spans="2:7" ht="16" x14ac:dyDescent="0.2">
      <c r="B275" s="514"/>
      <c r="C275" s="255">
        <f t="shared" si="13"/>
        <v>0</v>
      </c>
      <c r="D275" s="258">
        <f t="shared" si="14"/>
        <v>0</v>
      </c>
      <c r="E275" s="251">
        <f t="shared" si="15"/>
        <v>0</v>
      </c>
      <c r="F275" s="186"/>
      <c r="G275" s="249"/>
    </row>
    <row r="276" spans="2:7" ht="16" x14ac:dyDescent="0.2">
      <c r="B276" s="514"/>
      <c r="C276" s="255">
        <f t="shared" si="13"/>
        <v>0</v>
      </c>
      <c r="D276" s="258">
        <f t="shared" si="14"/>
        <v>0</v>
      </c>
      <c r="E276" s="251">
        <f t="shared" si="15"/>
        <v>0</v>
      </c>
      <c r="F276" s="186"/>
      <c r="G276" s="249"/>
    </row>
    <row r="277" spans="2:7" ht="16" x14ac:dyDescent="0.2">
      <c r="B277" s="514"/>
      <c r="C277" s="255">
        <f t="shared" si="13"/>
        <v>0</v>
      </c>
      <c r="D277" s="258">
        <f t="shared" si="14"/>
        <v>0</v>
      </c>
      <c r="E277" s="251">
        <f t="shared" si="15"/>
        <v>0</v>
      </c>
      <c r="F277" s="186"/>
      <c r="G277" s="249"/>
    </row>
    <row r="278" spans="2:7" ht="16" x14ac:dyDescent="0.2">
      <c r="B278" s="514"/>
      <c r="C278" s="255">
        <f t="shared" si="13"/>
        <v>0</v>
      </c>
      <c r="D278" s="258">
        <f t="shared" si="14"/>
        <v>0</v>
      </c>
      <c r="E278" s="251">
        <f t="shared" si="15"/>
        <v>0</v>
      </c>
      <c r="F278" s="186"/>
      <c r="G278" s="249"/>
    </row>
    <row r="279" spans="2:7" ht="16" x14ac:dyDescent="0.2">
      <c r="B279" s="514"/>
      <c r="C279" s="255">
        <f t="shared" si="13"/>
        <v>0</v>
      </c>
      <c r="D279" s="258">
        <f t="shared" si="14"/>
        <v>0</v>
      </c>
      <c r="E279" s="251">
        <f t="shared" si="15"/>
        <v>0</v>
      </c>
      <c r="F279" s="186"/>
      <c r="G279" s="249"/>
    </row>
    <row r="280" spans="2:7" ht="16" x14ac:dyDescent="0.2">
      <c r="B280" s="514"/>
      <c r="C280" s="255">
        <f t="shared" si="13"/>
        <v>0</v>
      </c>
      <c r="D280" s="258">
        <f t="shared" si="14"/>
        <v>0</v>
      </c>
      <c r="E280" s="251">
        <f t="shared" si="15"/>
        <v>0</v>
      </c>
      <c r="F280" s="186"/>
      <c r="G280" s="249"/>
    </row>
    <row r="281" spans="2:7" ht="16" x14ac:dyDescent="0.2">
      <c r="B281" s="514"/>
      <c r="C281" s="255">
        <f t="shared" si="13"/>
        <v>0</v>
      </c>
      <c r="D281" s="258">
        <f t="shared" si="14"/>
        <v>0</v>
      </c>
      <c r="E281" s="251">
        <f t="shared" si="15"/>
        <v>0</v>
      </c>
      <c r="F281" s="186"/>
      <c r="G281" s="249"/>
    </row>
    <row r="282" spans="2:7" ht="16" x14ac:dyDescent="0.2">
      <c r="B282" s="514"/>
      <c r="C282" s="255">
        <f t="shared" si="13"/>
        <v>0</v>
      </c>
      <c r="D282" s="258">
        <f t="shared" si="14"/>
        <v>0</v>
      </c>
      <c r="E282" s="251">
        <f t="shared" si="15"/>
        <v>0</v>
      </c>
      <c r="F282" s="186"/>
      <c r="G282" s="249"/>
    </row>
    <row r="283" spans="2:7" ht="16" x14ac:dyDescent="0.2">
      <c r="B283" s="514"/>
      <c r="C283" s="255">
        <f t="shared" si="13"/>
        <v>0</v>
      </c>
      <c r="D283" s="258">
        <f t="shared" si="14"/>
        <v>0</v>
      </c>
      <c r="E283" s="251">
        <f t="shared" si="15"/>
        <v>0</v>
      </c>
      <c r="F283" s="186"/>
      <c r="G283" s="249"/>
    </row>
    <row r="284" spans="2:7" ht="16" x14ac:dyDescent="0.2">
      <c r="B284" s="514"/>
      <c r="C284" s="255">
        <f t="shared" si="13"/>
        <v>0</v>
      </c>
      <c r="D284" s="258">
        <f t="shared" si="14"/>
        <v>0</v>
      </c>
      <c r="E284" s="251">
        <f t="shared" si="15"/>
        <v>0</v>
      </c>
      <c r="F284" s="186"/>
      <c r="G284" s="249"/>
    </row>
    <row r="285" spans="2:7" ht="16" x14ac:dyDescent="0.2">
      <c r="B285" s="514"/>
      <c r="C285" s="255">
        <f t="shared" si="13"/>
        <v>0</v>
      </c>
      <c r="D285" s="258">
        <f t="shared" si="14"/>
        <v>0</v>
      </c>
      <c r="E285" s="251">
        <f t="shared" si="15"/>
        <v>0</v>
      </c>
      <c r="F285" s="186"/>
      <c r="G285" s="249"/>
    </row>
    <row r="286" spans="2:7" ht="16" x14ac:dyDescent="0.2">
      <c r="B286" s="514"/>
      <c r="C286" s="255">
        <f t="shared" si="13"/>
        <v>0</v>
      </c>
      <c r="D286" s="258">
        <f t="shared" si="14"/>
        <v>0</v>
      </c>
      <c r="E286" s="251">
        <f t="shared" si="15"/>
        <v>0</v>
      </c>
      <c r="F286" s="186"/>
      <c r="G286" s="249"/>
    </row>
    <row r="287" spans="2:7" ht="16" x14ac:dyDescent="0.2">
      <c r="B287" s="514"/>
      <c r="C287" s="255">
        <f t="shared" si="13"/>
        <v>0</v>
      </c>
      <c r="D287" s="258">
        <f t="shared" si="14"/>
        <v>0</v>
      </c>
      <c r="E287" s="251">
        <f t="shared" si="15"/>
        <v>0</v>
      </c>
      <c r="F287" s="186"/>
      <c r="G287" s="249"/>
    </row>
    <row r="288" spans="2:7" ht="16" x14ac:dyDescent="0.2">
      <c r="B288" s="514"/>
      <c r="C288" s="255">
        <f t="shared" si="13"/>
        <v>0</v>
      </c>
      <c r="D288" s="258">
        <f t="shared" si="14"/>
        <v>0</v>
      </c>
      <c r="E288" s="251">
        <f t="shared" si="15"/>
        <v>0</v>
      </c>
      <c r="F288" s="186"/>
      <c r="G288" s="249"/>
    </row>
    <row r="289" spans="2:7" ht="16" x14ac:dyDescent="0.2">
      <c r="B289" s="514"/>
      <c r="C289" s="255">
        <f t="shared" si="13"/>
        <v>0</v>
      </c>
      <c r="D289" s="258">
        <f t="shared" si="14"/>
        <v>0</v>
      </c>
      <c r="E289" s="251">
        <f t="shared" si="15"/>
        <v>0</v>
      </c>
      <c r="F289" s="186"/>
      <c r="G289" s="249"/>
    </row>
    <row r="290" spans="2:7" ht="16" x14ac:dyDescent="0.2">
      <c r="B290" s="514"/>
      <c r="C290" s="255">
        <f t="shared" si="13"/>
        <v>0</v>
      </c>
      <c r="D290" s="258">
        <f t="shared" si="14"/>
        <v>0</v>
      </c>
      <c r="E290" s="251">
        <f t="shared" si="15"/>
        <v>0</v>
      </c>
      <c r="F290" s="186"/>
      <c r="G290" s="249"/>
    </row>
    <row r="291" spans="2:7" ht="16" x14ac:dyDescent="0.2">
      <c r="B291" s="514"/>
      <c r="C291" s="255">
        <f t="shared" si="13"/>
        <v>0</v>
      </c>
      <c r="D291" s="258">
        <f t="shared" si="14"/>
        <v>0</v>
      </c>
      <c r="E291" s="251">
        <f t="shared" si="15"/>
        <v>0</v>
      </c>
      <c r="F291" s="186"/>
      <c r="G291" s="249"/>
    </row>
    <row r="292" spans="2:7" ht="16" x14ac:dyDescent="0.2">
      <c r="B292" s="514"/>
      <c r="C292" s="255">
        <f t="shared" si="13"/>
        <v>0</v>
      </c>
      <c r="D292" s="258">
        <f t="shared" si="14"/>
        <v>0</v>
      </c>
      <c r="E292" s="251">
        <f t="shared" si="15"/>
        <v>0</v>
      </c>
      <c r="F292" s="186"/>
      <c r="G292" s="249"/>
    </row>
    <row r="293" spans="2:7" ht="16" x14ac:dyDescent="0.2">
      <c r="B293" s="514"/>
      <c r="C293" s="255">
        <f t="shared" si="13"/>
        <v>0</v>
      </c>
      <c r="D293" s="258">
        <f t="shared" si="14"/>
        <v>0</v>
      </c>
      <c r="E293" s="251">
        <f t="shared" si="15"/>
        <v>0</v>
      </c>
      <c r="F293" s="186"/>
      <c r="G293" s="249"/>
    </row>
    <row r="294" spans="2:7" ht="16" x14ac:dyDescent="0.2">
      <c r="B294" s="514"/>
      <c r="C294" s="255">
        <f t="shared" si="13"/>
        <v>0</v>
      </c>
      <c r="D294" s="258">
        <f t="shared" si="14"/>
        <v>0</v>
      </c>
      <c r="E294" s="251">
        <f t="shared" si="15"/>
        <v>0</v>
      </c>
      <c r="F294" s="186"/>
      <c r="G294" s="249"/>
    </row>
    <row r="295" spans="2:7" ht="16" x14ac:dyDescent="0.2">
      <c r="B295" s="514"/>
      <c r="C295" s="255">
        <f t="shared" si="13"/>
        <v>0</v>
      </c>
      <c r="D295" s="258">
        <f t="shared" si="14"/>
        <v>0</v>
      </c>
      <c r="E295" s="251">
        <f t="shared" si="15"/>
        <v>0</v>
      </c>
      <c r="F295" s="186"/>
      <c r="G295" s="249"/>
    </row>
    <row r="296" spans="2:7" ht="16" x14ac:dyDescent="0.2">
      <c r="B296" s="514"/>
      <c r="C296" s="255">
        <f t="shared" si="13"/>
        <v>0</v>
      </c>
      <c r="D296" s="258">
        <f t="shared" si="14"/>
        <v>0</v>
      </c>
      <c r="E296" s="251">
        <f t="shared" si="15"/>
        <v>0</v>
      </c>
      <c r="F296" s="186"/>
      <c r="G296" s="249"/>
    </row>
    <row r="297" spans="2:7" ht="16" x14ac:dyDescent="0.2">
      <c r="B297" s="514"/>
      <c r="C297" s="255">
        <f t="shared" si="13"/>
        <v>0</v>
      </c>
      <c r="D297" s="258">
        <f t="shared" si="14"/>
        <v>0</v>
      </c>
      <c r="E297" s="251">
        <f t="shared" si="15"/>
        <v>0</v>
      </c>
      <c r="F297" s="186"/>
      <c r="G297" s="249"/>
    </row>
    <row r="298" spans="2:7" ht="16" x14ac:dyDescent="0.2">
      <c r="B298" s="514"/>
      <c r="C298" s="255">
        <f t="shared" si="13"/>
        <v>0</v>
      </c>
      <c r="D298" s="258">
        <f t="shared" si="14"/>
        <v>0</v>
      </c>
      <c r="E298" s="251">
        <f t="shared" si="15"/>
        <v>0</v>
      </c>
      <c r="F298" s="186"/>
      <c r="G298" s="249"/>
    </row>
    <row r="299" spans="2:7" ht="16" x14ac:dyDescent="0.2">
      <c r="B299" s="514"/>
      <c r="C299" s="255">
        <f t="shared" si="13"/>
        <v>0</v>
      </c>
      <c r="D299" s="258">
        <f t="shared" si="14"/>
        <v>0</v>
      </c>
      <c r="E299" s="251">
        <f t="shared" si="15"/>
        <v>0</v>
      </c>
      <c r="F299" s="186"/>
      <c r="G299" s="249"/>
    </row>
    <row r="300" spans="2:7" ht="16" x14ac:dyDescent="0.2">
      <c r="B300" s="514"/>
      <c r="C300" s="255">
        <f t="shared" si="13"/>
        <v>0</v>
      </c>
      <c r="D300" s="258">
        <f t="shared" si="14"/>
        <v>0</v>
      </c>
      <c r="E300" s="251">
        <f t="shared" si="15"/>
        <v>0</v>
      </c>
      <c r="F300" s="186"/>
      <c r="G300" s="249"/>
    </row>
    <row r="301" spans="2:7" ht="16" x14ac:dyDescent="0.2">
      <c r="B301" s="514"/>
      <c r="C301" s="255">
        <f t="shared" si="13"/>
        <v>0</v>
      </c>
      <c r="D301" s="258">
        <f t="shared" si="14"/>
        <v>0</v>
      </c>
      <c r="E301" s="251">
        <f t="shared" si="15"/>
        <v>0</v>
      </c>
      <c r="F301" s="186"/>
      <c r="G301" s="249"/>
    </row>
    <row r="302" spans="2:7" ht="16" x14ac:dyDescent="0.2">
      <c r="B302" s="514"/>
      <c r="C302" s="255">
        <f t="shared" si="13"/>
        <v>0</v>
      </c>
      <c r="D302" s="258">
        <f t="shared" si="14"/>
        <v>0</v>
      </c>
      <c r="E302" s="251">
        <f t="shared" si="15"/>
        <v>0</v>
      </c>
      <c r="F302" s="186"/>
      <c r="G302" s="249"/>
    </row>
    <row r="303" spans="2:7" ht="16" x14ac:dyDescent="0.2">
      <c r="B303" s="514"/>
      <c r="C303" s="255">
        <f t="shared" si="13"/>
        <v>0</v>
      </c>
      <c r="D303" s="258">
        <f t="shared" si="14"/>
        <v>0</v>
      </c>
      <c r="E303" s="251">
        <f t="shared" si="15"/>
        <v>0</v>
      </c>
      <c r="F303" s="186"/>
      <c r="G303" s="249"/>
    </row>
    <row r="304" spans="2:7" ht="16" x14ac:dyDescent="0.2">
      <c r="B304" s="514"/>
      <c r="C304" s="255">
        <f t="shared" si="13"/>
        <v>0</v>
      </c>
      <c r="D304" s="258">
        <f t="shared" si="14"/>
        <v>0</v>
      </c>
      <c r="E304" s="251">
        <f t="shared" si="15"/>
        <v>0</v>
      </c>
      <c r="F304" s="186"/>
      <c r="G304" s="249"/>
    </row>
    <row r="305" spans="2:7" ht="16" x14ac:dyDescent="0.2">
      <c r="B305" s="514"/>
      <c r="C305" s="255">
        <f t="shared" si="13"/>
        <v>0</v>
      </c>
      <c r="D305" s="258">
        <f t="shared" si="14"/>
        <v>0</v>
      </c>
      <c r="E305" s="251">
        <f t="shared" si="15"/>
        <v>0</v>
      </c>
      <c r="F305" s="186"/>
      <c r="G305" s="249"/>
    </row>
    <row r="306" spans="2:7" ht="16" x14ac:dyDescent="0.2">
      <c r="B306" s="514"/>
      <c r="C306" s="255">
        <f t="shared" si="13"/>
        <v>0</v>
      </c>
      <c r="D306" s="258">
        <f t="shared" si="14"/>
        <v>0</v>
      </c>
      <c r="E306" s="251">
        <f t="shared" si="15"/>
        <v>0</v>
      </c>
      <c r="F306" s="186"/>
      <c r="G306" s="249"/>
    </row>
    <row r="307" spans="2:7" ht="16" x14ac:dyDescent="0.2">
      <c r="B307" s="514"/>
      <c r="C307" s="255">
        <f t="shared" si="13"/>
        <v>0</v>
      </c>
      <c r="D307" s="258">
        <f t="shared" si="14"/>
        <v>0</v>
      </c>
      <c r="E307" s="251">
        <f t="shared" si="15"/>
        <v>0</v>
      </c>
      <c r="F307" s="186"/>
      <c r="G307" s="249"/>
    </row>
    <row r="308" spans="2:7" ht="16" x14ac:dyDescent="0.2">
      <c r="B308" s="514"/>
      <c r="C308" s="255">
        <f t="shared" si="13"/>
        <v>0</v>
      </c>
      <c r="D308" s="258">
        <f t="shared" si="14"/>
        <v>0</v>
      </c>
      <c r="E308" s="251">
        <f t="shared" si="15"/>
        <v>0</v>
      </c>
      <c r="F308" s="186"/>
      <c r="G308" s="249"/>
    </row>
    <row r="309" spans="2:7" ht="16" x14ac:dyDescent="0.2">
      <c r="B309" s="514"/>
      <c r="C309" s="255">
        <f t="shared" si="13"/>
        <v>0</v>
      </c>
      <c r="D309" s="258">
        <f t="shared" si="14"/>
        <v>0</v>
      </c>
      <c r="E309" s="251">
        <f t="shared" si="15"/>
        <v>0</v>
      </c>
      <c r="F309" s="186"/>
      <c r="G309" s="249"/>
    </row>
    <row r="310" spans="2:7" ht="16" x14ac:dyDescent="0.2">
      <c r="B310" s="514"/>
      <c r="C310" s="255">
        <f t="shared" si="13"/>
        <v>0</v>
      </c>
      <c r="D310" s="258">
        <f t="shared" si="14"/>
        <v>0</v>
      </c>
      <c r="E310" s="251">
        <f t="shared" si="15"/>
        <v>0</v>
      </c>
      <c r="F310" s="186"/>
      <c r="G310" s="249"/>
    </row>
    <row r="311" spans="2:7" ht="16" x14ac:dyDescent="0.2">
      <c r="B311" s="514"/>
      <c r="C311" s="255">
        <f t="shared" si="13"/>
        <v>0</v>
      </c>
      <c r="D311" s="258">
        <f t="shared" si="14"/>
        <v>0</v>
      </c>
      <c r="E311" s="251">
        <f t="shared" si="15"/>
        <v>0</v>
      </c>
      <c r="F311" s="186"/>
      <c r="G311" s="249"/>
    </row>
    <row r="312" spans="2:7" ht="16" x14ac:dyDescent="0.2">
      <c r="B312" s="514"/>
      <c r="C312" s="255">
        <f t="shared" si="13"/>
        <v>0</v>
      </c>
      <c r="D312" s="258">
        <f t="shared" si="14"/>
        <v>0</v>
      </c>
      <c r="E312" s="251">
        <f t="shared" si="15"/>
        <v>0</v>
      </c>
      <c r="F312" s="186"/>
      <c r="G312" s="249"/>
    </row>
    <row r="313" spans="2:7" ht="16" x14ac:dyDescent="0.2">
      <c r="B313" s="514"/>
      <c r="C313" s="255">
        <f t="shared" si="13"/>
        <v>0</v>
      </c>
      <c r="D313" s="258">
        <f t="shared" si="14"/>
        <v>0</v>
      </c>
      <c r="E313" s="251">
        <f t="shared" si="15"/>
        <v>0</v>
      </c>
      <c r="F313" s="186"/>
      <c r="G313" s="249"/>
    </row>
    <row r="314" spans="2:7" ht="16" x14ac:dyDescent="0.2">
      <c r="B314" s="514"/>
      <c r="C314" s="255">
        <f t="shared" si="13"/>
        <v>0</v>
      </c>
      <c r="D314" s="258">
        <f t="shared" si="14"/>
        <v>0</v>
      </c>
      <c r="E314" s="251">
        <f t="shared" si="15"/>
        <v>0</v>
      </c>
      <c r="F314" s="186"/>
      <c r="G314" s="249"/>
    </row>
    <row r="315" spans="2:7" ht="16" x14ac:dyDescent="0.2">
      <c r="B315" s="514"/>
      <c r="C315" s="255">
        <f t="shared" si="13"/>
        <v>0</v>
      </c>
      <c r="D315" s="258">
        <f t="shared" si="14"/>
        <v>0</v>
      </c>
      <c r="E315" s="251">
        <f t="shared" si="15"/>
        <v>0</v>
      </c>
      <c r="F315" s="186"/>
      <c r="G315" s="249"/>
    </row>
    <row r="316" spans="2:7" ht="16" x14ac:dyDescent="0.2">
      <c r="B316" s="514"/>
      <c r="C316" s="255">
        <f t="shared" si="13"/>
        <v>0</v>
      </c>
      <c r="D316" s="258">
        <f t="shared" si="14"/>
        <v>0</v>
      </c>
      <c r="E316" s="251">
        <f t="shared" si="15"/>
        <v>0</v>
      </c>
      <c r="F316" s="186"/>
      <c r="G316" s="249"/>
    </row>
    <row r="317" spans="2:7" ht="16" x14ac:dyDescent="0.2">
      <c r="B317" s="514"/>
      <c r="C317" s="255">
        <f t="shared" si="13"/>
        <v>0</v>
      </c>
      <c r="D317" s="258">
        <f t="shared" si="14"/>
        <v>0</v>
      </c>
      <c r="E317" s="251">
        <f t="shared" si="15"/>
        <v>0</v>
      </c>
      <c r="F317" s="186"/>
      <c r="G317" s="249"/>
    </row>
    <row r="318" spans="2:7" ht="16" x14ac:dyDescent="0.2">
      <c r="B318" s="514"/>
      <c r="C318" s="255">
        <f t="shared" si="13"/>
        <v>0</v>
      </c>
      <c r="D318" s="258">
        <f t="shared" si="14"/>
        <v>0</v>
      </c>
      <c r="E318" s="251">
        <f t="shared" si="15"/>
        <v>0</v>
      </c>
      <c r="F318" s="186"/>
      <c r="G318" s="249"/>
    </row>
    <row r="319" spans="2:7" ht="16" x14ac:dyDescent="0.2">
      <c r="B319" s="514"/>
      <c r="C319" s="255">
        <f t="shared" si="13"/>
        <v>0</v>
      </c>
      <c r="D319" s="258">
        <f t="shared" si="14"/>
        <v>0</v>
      </c>
      <c r="E319" s="251">
        <f t="shared" si="15"/>
        <v>0</v>
      </c>
      <c r="F319" s="186"/>
      <c r="G319" s="249"/>
    </row>
    <row r="320" spans="2:7" ht="16" x14ac:dyDescent="0.2">
      <c r="B320" s="514"/>
      <c r="C320" s="255">
        <f t="shared" si="13"/>
        <v>0</v>
      </c>
      <c r="D320" s="258">
        <f t="shared" si="14"/>
        <v>0</v>
      </c>
      <c r="E320" s="251">
        <f t="shared" si="15"/>
        <v>0</v>
      </c>
      <c r="F320" s="186"/>
      <c r="G320" s="249"/>
    </row>
    <row r="321" spans="2:7" ht="16" x14ac:dyDescent="0.2">
      <c r="B321" s="514"/>
      <c r="C321" s="255">
        <f t="shared" si="13"/>
        <v>0</v>
      </c>
      <c r="D321" s="258">
        <f t="shared" si="14"/>
        <v>0</v>
      </c>
      <c r="E321" s="251">
        <f t="shared" si="15"/>
        <v>0</v>
      </c>
      <c r="F321" s="186"/>
      <c r="G321" s="249"/>
    </row>
    <row r="322" spans="2:7" ht="16" x14ac:dyDescent="0.2">
      <c r="B322" s="514"/>
      <c r="C322" s="255">
        <f t="shared" si="13"/>
        <v>0</v>
      </c>
      <c r="D322" s="258">
        <f t="shared" si="14"/>
        <v>0</v>
      </c>
      <c r="E322" s="251">
        <f t="shared" si="15"/>
        <v>0</v>
      </c>
      <c r="F322" s="186"/>
      <c r="G322" s="249"/>
    </row>
    <row r="323" spans="2:7" ht="16" x14ac:dyDescent="0.2">
      <c r="B323" s="514"/>
      <c r="C323" s="255">
        <f t="shared" si="13"/>
        <v>0</v>
      </c>
      <c r="D323" s="258">
        <f t="shared" si="14"/>
        <v>0</v>
      </c>
      <c r="E323" s="251">
        <f t="shared" si="15"/>
        <v>0</v>
      </c>
      <c r="F323" s="186"/>
      <c r="G323" s="249"/>
    </row>
    <row r="324" spans="2:7" ht="16" x14ac:dyDescent="0.2">
      <c r="B324" s="514"/>
      <c r="C324" s="255">
        <f t="shared" si="13"/>
        <v>0</v>
      </c>
      <c r="D324" s="258">
        <f t="shared" si="14"/>
        <v>0</v>
      </c>
      <c r="E324" s="251">
        <f t="shared" si="15"/>
        <v>0</v>
      </c>
      <c r="F324" s="186"/>
      <c r="G324" s="249"/>
    </row>
    <row r="325" spans="2:7" ht="16" x14ac:dyDescent="0.2">
      <c r="B325" s="514"/>
      <c r="C325" s="255">
        <f t="shared" si="13"/>
        <v>0</v>
      </c>
      <c r="D325" s="258">
        <f t="shared" si="14"/>
        <v>0</v>
      </c>
      <c r="E325" s="251">
        <f t="shared" si="15"/>
        <v>0</v>
      </c>
      <c r="F325" s="186"/>
      <c r="G325" s="249"/>
    </row>
    <row r="326" spans="2:7" ht="16" x14ac:dyDescent="0.2">
      <c r="B326" s="514"/>
      <c r="C326" s="255">
        <f t="shared" si="13"/>
        <v>0</v>
      </c>
      <c r="D326" s="258">
        <f t="shared" si="14"/>
        <v>0</v>
      </c>
      <c r="E326" s="251">
        <f t="shared" si="15"/>
        <v>0</v>
      </c>
      <c r="F326" s="186"/>
      <c r="G326" s="249"/>
    </row>
    <row r="327" spans="2:7" ht="16" x14ac:dyDescent="0.2">
      <c r="B327" s="514"/>
      <c r="C327" s="255">
        <f t="shared" si="13"/>
        <v>0</v>
      </c>
      <c r="D327" s="258">
        <f t="shared" si="14"/>
        <v>0</v>
      </c>
      <c r="E327" s="251">
        <f t="shared" si="15"/>
        <v>0</v>
      </c>
      <c r="F327" s="186"/>
      <c r="G327" s="249"/>
    </row>
    <row r="328" spans="2:7" ht="16" x14ac:dyDescent="0.2">
      <c r="B328" s="514"/>
      <c r="C328" s="255">
        <f t="shared" si="13"/>
        <v>0</v>
      </c>
      <c r="D328" s="258">
        <f t="shared" si="14"/>
        <v>0</v>
      </c>
      <c r="E328" s="251">
        <f t="shared" si="15"/>
        <v>0</v>
      </c>
      <c r="F328" s="186"/>
      <c r="G328" s="249"/>
    </row>
    <row r="329" spans="2:7" ht="16" x14ac:dyDescent="0.2">
      <c r="B329" s="514"/>
      <c r="C329" s="255">
        <f t="shared" si="13"/>
        <v>0</v>
      </c>
      <c r="D329" s="258">
        <f t="shared" si="14"/>
        <v>0</v>
      </c>
      <c r="E329" s="251">
        <f t="shared" si="15"/>
        <v>0</v>
      </c>
      <c r="F329" s="186"/>
      <c r="G329" s="249"/>
    </row>
    <row r="330" spans="2:7" ht="16" x14ac:dyDescent="0.2">
      <c r="B330" s="514"/>
      <c r="C330" s="255">
        <f t="shared" si="13"/>
        <v>0</v>
      </c>
      <c r="D330" s="258">
        <f t="shared" si="14"/>
        <v>0</v>
      </c>
      <c r="E330" s="251">
        <f t="shared" si="15"/>
        <v>0</v>
      </c>
      <c r="F330" s="186"/>
      <c r="G330" s="249"/>
    </row>
    <row r="331" spans="2:7" ht="16" x14ac:dyDescent="0.2">
      <c r="B331" s="514"/>
      <c r="C331" s="255">
        <f t="shared" ref="C331:C369" si="16">IF(($E330&gt;$F$8),$F$8,($E330+($E330*$F$7)/12))</f>
        <v>0</v>
      </c>
      <c r="D331" s="258">
        <f t="shared" ref="D331:D369" si="17">IF(($E330&gt;0),$D330-1,0)</f>
        <v>0</v>
      </c>
      <c r="E331" s="251">
        <f t="shared" ref="E331:E369" si="18">$E330+(($E330*$F$7)/12)-$C331</f>
        <v>0</v>
      </c>
      <c r="F331" s="186"/>
      <c r="G331" s="249"/>
    </row>
    <row r="332" spans="2:7" ht="16" x14ac:dyDescent="0.2">
      <c r="B332" s="514"/>
      <c r="C332" s="255">
        <f t="shared" si="16"/>
        <v>0</v>
      </c>
      <c r="D332" s="258">
        <f t="shared" si="17"/>
        <v>0</v>
      </c>
      <c r="E332" s="251">
        <f t="shared" si="18"/>
        <v>0</v>
      </c>
      <c r="F332" s="186"/>
      <c r="G332" s="249"/>
    </row>
    <row r="333" spans="2:7" ht="16" x14ac:dyDescent="0.2">
      <c r="B333" s="514"/>
      <c r="C333" s="255">
        <f t="shared" si="16"/>
        <v>0</v>
      </c>
      <c r="D333" s="258">
        <f t="shared" si="17"/>
        <v>0</v>
      </c>
      <c r="E333" s="251">
        <f t="shared" si="18"/>
        <v>0</v>
      </c>
      <c r="F333" s="186"/>
      <c r="G333" s="249"/>
    </row>
    <row r="334" spans="2:7" ht="16" x14ac:dyDescent="0.2">
      <c r="B334" s="514"/>
      <c r="C334" s="255">
        <f t="shared" si="16"/>
        <v>0</v>
      </c>
      <c r="D334" s="258">
        <f t="shared" si="17"/>
        <v>0</v>
      </c>
      <c r="E334" s="251">
        <f t="shared" si="18"/>
        <v>0</v>
      </c>
      <c r="F334" s="186"/>
      <c r="G334" s="249"/>
    </row>
    <row r="335" spans="2:7" ht="16" x14ac:dyDescent="0.2">
      <c r="B335" s="514"/>
      <c r="C335" s="255">
        <f t="shared" si="16"/>
        <v>0</v>
      </c>
      <c r="D335" s="258">
        <f t="shared" si="17"/>
        <v>0</v>
      </c>
      <c r="E335" s="251">
        <f t="shared" si="18"/>
        <v>0</v>
      </c>
      <c r="F335" s="186"/>
      <c r="G335" s="249"/>
    </row>
    <row r="336" spans="2:7" ht="16" x14ac:dyDescent="0.2">
      <c r="B336" s="514"/>
      <c r="C336" s="255">
        <f t="shared" si="16"/>
        <v>0</v>
      </c>
      <c r="D336" s="258">
        <f t="shared" si="17"/>
        <v>0</v>
      </c>
      <c r="E336" s="251">
        <f t="shared" si="18"/>
        <v>0</v>
      </c>
      <c r="F336" s="186"/>
      <c r="G336" s="249"/>
    </row>
    <row r="337" spans="2:7" ht="16" x14ac:dyDescent="0.2">
      <c r="B337" s="514"/>
      <c r="C337" s="255">
        <f t="shared" si="16"/>
        <v>0</v>
      </c>
      <c r="D337" s="258">
        <f t="shared" si="17"/>
        <v>0</v>
      </c>
      <c r="E337" s="251">
        <f t="shared" si="18"/>
        <v>0</v>
      </c>
      <c r="F337" s="186"/>
      <c r="G337" s="249"/>
    </row>
    <row r="338" spans="2:7" ht="16" x14ac:dyDescent="0.2">
      <c r="B338" s="514"/>
      <c r="C338" s="255">
        <f t="shared" si="16"/>
        <v>0</v>
      </c>
      <c r="D338" s="258">
        <f t="shared" si="17"/>
        <v>0</v>
      </c>
      <c r="E338" s="251">
        <f t="shared" si="18"/>
        <v>0</v>
      </c>
      <c r="F338" s="186"/>
      <c r="G338" s="249"/>
    </row>
    <row r="339" spans="2:7" ht="16" x14ac:dyDescent="0.2">
      <c r="B339" s="514"/>
      <c r="C339" s="255">
        <f t="shared" si="16"/>
        <v>0</v>
      </c>
      <c r="D339" s="258">
        <f t="shared" si="17"/>
        <v>0</v>
      </c>
      <c r="E339" s="251">
        <f t="shared" si="18"/>
        <v>0</v>
      </c>
      <c r="F339" s="186"/>
      <c r="G339" s="249"/>
    </row>
    <row r="340" spans="2:7" ht="16" x14ac:dyDescent="0.2">
      <c r="B340" s="514"/>
      <c r="C340" s="255">
        <f t="shared" si="16"/>
        <v>0</v>
      </c>
      <c r="D340" s="258">
        <f t="shared" si="17"/>
        <v>0</v>
      </c>
      <c r="E340" s="251">
        <f t="shared" si="18"/>
        <v>0</v>
      </c>
      <c r="F340" s="186"/>
      <c r="G340" s="249"/>
    </row>
    <row r="341" spans="2:7" ht="16" x14ac:dyDescent="0.2">
      <c r="B341" s="514"/>
      <c r="C341" s="255">
        <f t="shared" si="16"/>
        <v>0</v>
      </c>
      <c r="D341" s="258">
        <f t="shared" si="17"/>
        <v>0</v>
      </c>
      <c r="E341" s="251">
        <f t="shared" si="18"/>
        <v>0</v>
      </c>
      <c r="F341" s="186"/>
      <c r="G341" s="249"/>
    </row>
    <row r="342" spans="2:7" ht="16" x14ac:dyDescent="0.2">
      <c r="B342" s="514"/>
      <c r="C342" s="255">
        <f t="shared" si="16"/>
        <v>0</v>
      </c>
      <c r="D342" s="258">
        <f t="shared" si="17"/>
        <v>0</v>
      </c>
      <c r="E342" s="251">
        <f t="shared" si="18"/>
        <v>0</v>
      </c>
      <c r="F342" s="186"/>
      <c r="G342" s="249"/>
    </row>
    <row r="343" spans="2:7" ht="16" x14ac:dyDescent="0.2">
      <c r="B343" s="514"/>
      <c r="C343" s="255">
        <f t="shared" si="16"/>
        <v>0</v>
      </c>
      <c r="D343" s="258">
        <f t="shared" si="17"/>
        <v>0</v>
      </c>
      <c r="E343" s="251">
        <f t="shared" si="18"/>
        <v>0</v>
      </c>
      <c r="F343" s="186"/>
      <c r="G343" s="249"/>
    </row>
    <row r="344" spans="2:7" ht="16" x14ac:dyDescent="0.2">
      <c r="B344" s="514"/>
      <c r="C344" s="255">
        <f t="shared" si="16"/>
        <v>0</v>
      </c>
      <c r="D344" s="258">
        <f t="shared" si="17"/>
        <v>0</v>
      </c>
      <c r="E344" s="251">
        <f t="shared" si="18"/>
        <v>0</v>
      </c>
      <c r="F344" s="186"/>
      <c r="G344" s="249"/>
    </row>
    <row r="345" spans="2:7" ht="16" x14ac:dyDescent="0.2">
      <c r="B345" s="514"/>
      <c r="C345" s="255">
        <f t="shared" si="16"/>
        <v>0</v>
      </c>
      <c r="D345" s="258">
        <f t="shared" si="17"/>
        <v>0</v>
      </c>
      <c r="E345" s="251">
        <f t="shared" si="18"/>
        <v>0</v>
      </c>
      <c r="F345" s="186"/>
      <c r="G345" s="249"/>
    </row>
    <row r="346" spans="2:7" ht="16" x14ac:dyDescent="0.2">
      <c r="B346" s="514"/>
      <c r="C346" s="255">
        <f t="shared" si="16"/>
        <v>0</v>
      </c>
      <c r="D346" s="258">
        <f t="shared" si="17"/>
        <v>0</v>
      </c>
      <c r="E346" s="251">
        <f t="shared" si="18"/>
        <v>0</v>
      </c>
      <c r="F346" s="186"/>
      <c r="G346" s="249"/>
    </row>
    <row r="347" spans="2:7" ht="16" x14ac:dyDescent="0.2">
      <c r="B347" s="514"/>
      <c r="C347" s="255">
        <f t="shared" si="16"/>
        <v>0</v>
      </c>
      <c r="D347" s="258">
        <f t="shared" si="17"/>
        <v>0</v>
      </c>
      <c r="E347" s="251">
        <f t="shared" si="18"/>
        <v>0</v>
      </c>
      <c r="F347" s="186"/>
      <c r="G347" s="249"/>
    </row>
    <row r="348" spans="2:7" ht="16" x14ac:dyDescent="0.2">
      <c r="B348" s="514"/>
      <c r="C348" s="255">
        <f t="shared" si="16"/>
        <v>0</v>
      </c>
      <c r="D348" s="258">
        <f t="shared" si="17"/>
        <v>0</v>
      </c>
      <c r="E348" s="251">
        <f t="shared" si="18"/>
        <v>0</v>
      </c>
      <c r="F348" s="186"/>
      <c r="G348" s="249"/>
    </row>
    <row r="349" spans="2:7" ht="16" x14ac:dyDescent="0.2">
      <c r="B349" s="514"/>
      <c r="C349" s="255">
        <f t="shared" si="16"/>
        <v>0</v>
      </c>
      <c r="D349" s="258">
        <f t="shared" si="17"/>
        <v>0</v>
      </c>
      <c r="E349" s="251">
        <f t="shared" si="18"/>
        <v>0</v>
      </c>
      <c r="F349" s="186"/>
      <c r="G349" s="249"/>
    </row>
    <row r="350" spans="2:7" ht="16" x14ac:dyDescent="0.2">
      <c r="B350" s="514"/>
      <c r="C350" s="255">
        <f t="shared" si="16"/>
        <v>0</v>
      </c>
      <c r="D350" s="258">
        <f t="shared" si="17"/>
        <v>0</v>
      </c>
      <c r="E350" s="251">
        <f t="shared" si="18"/>
        <v>0</v>
      </c>
      <c r="F350" s="186"/>
      <c r="G350" s="249"/>
    </row>
    <row r="351" spans="2:7" ht="16" x14ac:dyDescent="0.2">
      <c r="B351" s="514"/>
      <c r="C351" s="255">
        <f t="shared" si="16"/>
        <v>0</v>
      </c>
      <c r="D351" s="258">
        <f t="shared" si="17"/>
        <v>0</v>
      </c>
      <c r="E351" s="251">
        <f t="shared" si="18"/>
        <v>0</v>
      </c>
      <c r="F351" s="186"/>
      <c r="G351" s="249"/>
    </row>
    <row r="352" spans="2:7" ht="16" x14ac:dyDescent="0.2">
      <c r="B352" s="514"/>
      <c r="C352" s="255">
        <f t="shared" si="16"/>
        <v>0</v>
      </c>
      <c r="D352" s="258">
        <f t="shared" si="17"/>
        <v>0</v>
      </c>
      <c r="E352" s="251">
        <f t="shared" si="18"/>
        <v>0</v>
      </c>
      <c r="F352" s="186"/>
      <c r="G352" s="249"/>
    </row>
    <row r="353" spans="2:7" ht="16" x14ac:dyDescent="0.2">
      <c r="B353" s="514"/>
      <c r="C353" s="255">
        <f t="shared" si="16"/>
        <v>0</v>
      </c>
      <c r="D353" s="258">
        <f t="shared" si="17"/>
        <v>0</v>
      </c>
      <c r="E353" s="251">
        <f t="shared" si="18"/>
        <v>0</v>
      </c>
      <c r="F353" s="186"/>
      <c r="G353" s="249"/>
    </row>
    <row r="354" spans="2:7" ht="16" x14ac:dyDescent="0.2">
      <c r="B354" s="514"/>
      <c r="C354" s="255">
        <f t="shared" si="16"/>
        <v>0</v>
      </c>
      <c r="D354" s="258">
        <f t="shared" si="17"/>
        <v>0</v>
      </c>
      <c r="E354" s="251">
        <f t="shared" si="18"/>
        <v>0</v>
      </c>
      <c r="F354" s="186"/>
      <c r="G354" s="249"/>
    </row>
    <row r="355" spans="2:7" ht="16" x14ac:dyDescent="0.2">
      <c r="B355" s="514"/>
      <c r="C355" s="255">
        <f t="shared" si="16"/>
        <v>0</v>
      </c>
      <c r="D355" s="258">
        <f t="shared" si="17"/>
        <v>0</v>
      </c>
      <c r="E355" s="251">
        <f t="shared" si="18"/>
        <v>0</v>
      </c>
      <c r="F355" s="186"/>
      <c r="G355" s="249"/>
    </row>
    <row r="356" spans="2:7" ht="16" x14ac:dyDescent="0.2">
      <c r="B356" s="514"/>
      <c r="C356" s="255">
        <f t="shared" si="16"/>
        <v>0</v>
      </c>
      <c r="D356" s="258">
        <f t="shared" si="17"/>
        <v>0</v>
      </c>
      <c r="E356" s="251">
        <f t="shared" si="18"/>
        <v>0</v>
      </c>
      <c r="F356" s="186"/>
      <c r="G356" s="249"/>
    </row>
    <row r="357" spans="2:7" ht="16" x14ac:dyDescent="0.2">
      <c r="B357" s="514"/>
      <c r="C357" s="255">
        <f t="shared" si="16"/>
        <v>0</v>
      </c>
      <c r="D357" s="258">
        <f t="shared" si="17"/>
        <v>0</v>
      </c>
      <c r="E357" s="251">
        <f t="shared" si="18"/>
        <v>0</v>
      </c>
      <c r="F357" s="186"/>
      <c r="G357" s="249"/>
    </row>
    <row r="358" spans="2:7" ht="16" x14ac:dyDescent="0.2">
      <c r="B358" s="514"/>
      <c r="C358" s="255">
        <f t="shared" si="16"/>
        <v>0</v>
      </c>
      <c r="D358" s="258">
        <f t="shared" si="17"/>
        <v>0</v>
      </c>
      <c r="E358" s="251">
        <f t="shared" si="18"/>
        <v>0</v>
      </c>
      <c r="F358" s="186"/>
      <c r="G358" s="249"/>
    </row>
    <row r="359" spans="2:7" ht="16" x14ac:dyDescent="0.2">
      <c r="B359" s="514"/>
      <c r="C359" s="255">
        <f t="shared" si="16"/>
        <v>0</v>
      </c>
      <c r="D359" s="258">
        <f t="shared" si="17"/>
        <v>0</v>
      </c>
      <c r="E359" s="251">
        <f t="shared" si="18"/>
        <v>0</v>
      </c>
      <c r="F359" s="186"/>
      <c r="G359" s="249"/>
    </row>
    <row r="360" spans="2:7" ht="16" x14ac:dyDescent="0.2">
      <c r="B360" s="514"/>
      <c r="C360" s="255">
        <f t="shared" si="16"/>
        <v>0</v>
      </c>
      <c r="D360" s="258">
        <f t="shared" si="17"/>
        <v>0</v>
      </c>
      <c r="E360" s="251">
        <f t="shared" si="18"/>
        <v>0</v>
      </c>
      <c r="F360" s="186"/>
      <c r="G360" s="249"/>
    </row>
    <row r="361" spans="2:7" ht="16" x14ac:dyDescent="0.2">
      <c r="B361" s="514"/>
      <c r="C361" s="255">
        <f t="shared" si="16"/>
        <v>0</v>
      </c>
      <c r="D361" s="258">
        <f t="shared" si="17"/>
        <v>0</v>
      </c>
      <c r="E361" s="251">
        <f t="shared" si="18"/>
        <v>0</v>
      </c>
      <c r="F361" s="186"/>
      <c r="G361" s="249"/>
    </row>
    <row r="362" spans="2:7" ht="16" x14ac:dyDescent="0.2">
      <c r="B362" s="514"/>
      <c r="C362" s="255">
        <f t="shared" si="16"/>
        <v>0</v>
      </c>
      <c r="D362" s="258">
        <f t="shared" si="17"/>
        <v>0</v>
      </c>
      <c r="E362" s="251">
        <f t="shared" si="18"/>
        <v>0</v>
      </c>
      <c r="F362" s="186"/>
      <c r="G362" s="249"/>
    </row>
    <row r="363" spans="2:7" ht="16" x14ac:dyDescent="0.2">
      <c r="B363" s="514"/>
      <c r="C363" s="255">
        <f t="shared" si="16"/>
        <v>0</v>
      </c>
      <c r="D363" s="258">
        <f t="shared" si="17"/>
        <v>0</v>
      </c>
      <c r="E363" s="251">
        <f t="shared" si="18"/>
        <v>0</v>
      </c>
      <c r="F363" s="186"/>
      <c r="G363" s="249"/>
    </row>
    <row r="364" spans="2:7" ht="16" x14ac:dyDescent="0.2">
      <c r="B364" s="514"/>
      <c r="C364" s="255">
        <f t="shared" si="16"/>
        <v>0</v>
      </c>
      <c r="D364" s="258">
        <f t="shared" si="17"/>
        <v>0</v>
      </c>
      <c r="E364" s="251">
        <f t="shared" si="18"/>
        <v>0</v>
      </c>
      <c r="F364" s="186"/>
      <c r="G364" s="249"/>
    </row>
    <row r="365" spans="2:7" ht="16" x14ac:dyDescent="0.2">
      <c r="B365" s="514"/>
      <c r="C365" s="255">
        <f t="shared" si="16"/>
        <v>0</v>
      </c>
      <c r="D365" s="258">
        <f t="shared" si="17"/>
        <v>0</v>
      </c>
      <c r="E365" s="251">
        <f t="shared" si="18"/>
        <v>0</v>
      </c>
      <c r="F365" s="186"/>
      <c r="G365" s="249"/>
    </row>
    <row r="366" spans="2:7" ht="16" x14ac:dyDescent="0.2">
      <c r="B366" s="514"/>
      <c r="C366" s="255">
        <f t="shared" si="16"/>
        <v>0</v>
      </c>
      <c r="D366" s="258">
        <f t="shared" si="17"/>
        <v>0</v>
      </c>
      <c r="E366" s="251">
        <f t="shared" si="18"/>
        <v>0</v>
      </c>
      <c r="F366" s="186"/>
      <c r="G366" s="249"/>
    </row>
    <row r="367" spans="2:7" ht="16" x14ac:dyDescent="0.2">
      <c r="B367" s="514"/>
      <c r="C367" s="255">
        <f t="shared" si="16"/>
        <v>0</v>
      </c>
      <c r="D367" s="258">
        <f t="shared" si="17"/>
        <v>0</v>
      </c>
      <c r="E367" s="251">
        <f t="shared" si="18"/>
        <v>0</v>
      </c>
      <c r="F367" s="186"/>
      <c r="G367" s="249"/>
    </row>
    <row r="368" spans="2:7" ht="16" x14ac:dyDescent="0.2">
      <c r="B368" s="514"/>
      <c r="C368" s="255">
        <f t="shared" si="16"/>
        <v>0</v>
      </c>
      <c r="D368" s="258">
        <f t="shared" si="17"/>
        <v>0</v>
      </c>
      <c r="E368" s="251">
        <f t="shared" si="18"/>
        <v>0</v>
      </c>
      <c r="F368" s="186"/>
      <c r="G368" s="249"/>
    </row>
    <row r="369" spans="1:7" ht="17" thickBot="1" x14ac:dyDescent="0.25">
      <c r="B369" s="525"/>
      <c r="C369" s="256">
        <f t="shared" si="16"/>
        <v>0</v>
      </c>
      <c r="D369" s="259">
        <f t="shared" si="17"/>
        <v>0</v>
      </c>
      <c r="E369" s="252">
        <f t="shared" si="18"/>
        <v>0</v>
      </c>
      <c r="F369" s="241"/>
      <c r="G369" s="250"/>
    </row>
    <row r="370" spans="1:7" ht="14" thickTop="1" x14ac:dyDescent="0.15"/>
    <row r="371" spans="1:7" x14ac:dyDescent="0.15">
      <c r="F371" s="522"/>
    </row>
    <row r="372" spans="1:7" x14ac:dyDescent="0.15">
      <c r="F372" s="522"/>
    </row>
    <row r="373" spans="1:7" x14ac:dyDescent="0.15">
      <c r="F373" s="522"/>
    </row>
    <row r="374" spans="1:7" x14ac:dyDescent="0.15">
      <c r="A374" s="134" t="s">
        <v>293</v>
      </c>
    </row>
  </sheetData>
  <sheetProtection password="CC33" sheet="1" objects="1" scenarios="1" selectLockedCells="1"/>
  <mergeCells count="10">
    <mergeCell ref="C7:D7"/>
    <mergeCell ref="F8:G8"/>
    <mergeCell ref="F9:G9"/>
    <mergeCell ref="A2:G2"/>
    <mergeCell ref="C8:D8"/>
    <mergeCell ref="F7:G7"/>
    <mergeCell ref="B3:G3"/>
    <mergeCell ref="C6:G6"/>
    <mergeCell ref="C5:D5"/>
    <mergeCell ref="F5:G5"/>
  </mergeCells>
  <phoneticPr fontId="3" type="noConversion"/>
  <pageMargins left="0.75" right="0.75" top="1" bottom="1" header="0.5" footer="0.5"/>
  <pageSetup scale="95"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BX538"/>
  <sheetViews>
    <sheetView showGridLines="0" workbookViewId="0">
      <pane xSplit="1" ySplit="2" topLeftCell="B3" activePane="bottomRight" state="frozen"/>
      <selection pane="topRight" activeCell="B1" sqref="B1"/>
      <selection pane="bottomLeft" activeCell="A3" sqref="A3"/>
      <selection pane="bottomRight" activeCell="B244" sqref="B244:D244"/>
    </sheetView>
  </sheetViews>
  <sheetFormatPr baseColWidth="10" defaultColWidth="8.83203125" defaultRowHeight="16" x14ac:dyDescent="0.2"/>
  <cols>
    <col min="1" max="1" width="7" style="121" customWidth="1"/>
    <col min="2" max="2" width="30" style="383" customWidth="1"/>
    <col min="3" max="3" width="9.5" style="343" bestFit="1" customWidth="1"/>
    <col min="4" max="6" width="10.33203125" style="343" bestFit="1" customWidth="1"/>
    <col min="7" max="9" width="11.33203125" style="343" bestFit="1" customWidth="1"/>
    <col min="10" max="76" width="8.83203125" style="121" customWidth="1"/>
    <col min="77" max="16384" width="8.83203125" style="121"/>
  </cols>
  <sheetData>
    <row r="1" spans="2:18" ht="54" customHeight="1" x14ac:dyDescent="0.2">
      <c r="B1" s="671"/>
      <c r="C1" s="671"/>
      <c r="D1" s="671"/>
      <c r="E1" s="671"/>
      <c r="F1" s="671"/>
      <c r="G1" s="671"/>
      <c r="H1" s="671"/>
    </row>
    <row r="2" spans="2:18" ht="46.75" customHeight="1" thickBot="1" x14ac:dyDescent="0.3">
      <c r="B2" s="672" t="s">
        <v>295</v>
      </c>
      <c r="C2" s="672"/>
      <c r="D2" s="672"/>
      <c r="E2" s="672"/>
      <c r="F2" s="672"/>
      <c r="G2" s="672"/>
      <c r="H2" s="672"/>
      <c r="I2" s="282"/>
      <c r="J2" s="282"/>
      <c r="K2" s="282"/>
      <c r="L2" s="282"/>
      <c r="M2" s="282"/>
      <c r="N2" s="282"/>
      <c r="O2" s="282"/>
      <c r="P2" s="282"/>
      <c r="Q2" s="282"/>
      <c r="R2" s="282"/>
    </row>
    <row r="3" spans="2:18" s="196" customFormat="1" ht="21" thickTop="1" x14ac:dyDescent="0.2">
      <c r="B3" s="665" t="s">
        <v>233</v>
      </c>
      <c r="C3" s="666"/>
      <c r="D3" s="666"/>
      <c r="E3" s="666"/>
      <c r="F3" s="666"/>
      <c r="G3" s="666"/>
      <c r="H3" s="667"/>
      <c r="I3" s="346"/>
    </row>
    <row r="4" spans="2:18" s="197" customFormat="1" ht="15" customHeight="1" x14ac:dyDescent="0.2">
      <c r="B4" s="600" t="s">
        <v>354</v>
      </c>
      <c r="C4" s="384"/>
      <c r="D4" s="384"/>
      <c r="E4" s="384"/>
      <c r="F4" s="384"/>
      <c r="G4" s="384"/>
      <c r="H4" s="414"/>
      <c r="I4" s="384"/>
    </row>
    <row r="5" spans="2:18" s="198" customFormat="1" ht="13" x14ac:dyDescent="0.15">
      <c r="B5" s="415" t="s">
        <v>324</v>
      </c>
      <c r="C5" s="407">
        <v>25000</v>
      </c>
      <c r="D5" s="407">
        <v>35000</v>
      </c>
      <c r="E5" s="407">
        <v>45000</v>
      </c>
      <c r="F5" s="407">
        <v>55000</v>
      </c>
      <c r="G5" s="407">
        <v>85000</v>
      </c>
      <c r="H5" s="416">
        <v>125000</v>
      </c>
      <c r="I5" s="384"/>
    </row>
    <row r="6" spans="2:18" s="197" customFormat="1" x14ac:dyDescent="0.2">
      <c r="B6" s="417"/>
      <c r="C6" s="408"/>
      <c r="D6" s="408"/>
      <c r="E6" s="408"/>
      <c r="F6" s="408"/>
      <c r="G6" s="408"/>
      <c r="H6" s="418"/>
      <c r="I6" s="384"/>
    </row>
    <row r="7" spans="2:18" s="87" customFormat="1" ht="13" x14ac:dyDescent="0.15">
      <c r="B7" s="419" t="s">
        <v>234</v>
      </c>
      <c r="C7" s="385">
        <v>0.1</v>
      </c>
      <c r="D7" s="385">
        <v>0.1</v>
      </c>
      <c r="E7" s="385">
        <v>0.1</v>
      </c>
      <c r="F7" s="385">
        <v>0.1</v>
      </c>
      <c r="G7" s="385">
        <v>0.1</v>
      </c>
      <c r="H7" s="420">
        <v>0.1</v>
      </c>
      <c r="I7" s="386"/>
    </row>
    <row r="8" spans="2:18" s="197" customFormat="1" x14ac:dyDescent="0.2">
      <c r="B8" s="417"/>
      <c r="C8" s="387"/>
      <c r="D8" s="387"/>
      <c r="E8" s="387"/>
      <c r="F8" s="387"/>
      <c r="G8" s="387"/>
      <c r="H8" s="421"/>
      <c r="I8" s="389"/>
    </row>
    <row r="9" spans="2:18" s="197" customFormat="1" x14ac:dyDescent="0.2">
      <c r="B9" s="419" t="s">
        <v>395</v>
      </c>
      <c r="C9" s="390">
        <f>'2015 Fed Tax Rates'!B16</f>
        <v>0</v>
      </c>
      <c r="D9" s="390">
        <f>'2015 Fed Tax Rates'!C16</f>
        <v>0</v>
      </c>
      <c r="E9" s="390">
        <f>'2015 Fed Tax Rates'!D16</f>
        <v>1.8666666666666668E-2</v>
      </c>
      <c r="F9" s="390">
        <f>'2015 Fed Tax Rates'!E16</f>
        <v>3.3454545454545452E-2</v>
      </c>
      <c r="G9" s="390">
        <f>'2015 Fed Tax Rates'!F16</f>
        <v>7.4558823529411761E-2</v>
      </c>
      <c r="H9" s="422">
        <f>'2015 Fed Tax Rates'!G16</f>
        <v>0.109496</v>
      </c>
      <c r="I9" s="389"/>
    </row>
    <row r="10" spans="2:18" ht="13" x14ac:dyDescent="0.15">
      <c r="B10" s="419" t="s">
        <v>396</v>
      </c>
      <c r="C10" s="390">
        <v>6.2E-2</v>
      </c>
      <c r="D10" s="390">
        <v>6.2E-2</v>
      </c>
      <c r="E10" s="390">
        <v>6.2E-2</v>
      </c>
      <c r="F10" s="390">
        <v>6.2E-2</v>
      </c>
      <c r="G10" s="390">
        <v>6.2E-2</v>
      </c>
      <c r="H10" s="422">
        <v>6.2E-2</v>
      </c>
      <c r="I10" s="386"/>
    </row>
    <row r="11" spans="2:18" ht="13" x14ac:dyDescent="0.15">
      <c r="B11" s="419" t="s">
        <v>397</v>
      </c>
      <c r="C11" s="390">
        <v>1.4500000000000001E-2</v>
      </c>
      <c r="D11" s="390">
        <v>1.4500000000000001E-2</v>
      </c>
      <c r="E11" s="390">
        <v>1.4500000000000001E-2</v>
      </c>
      <c r="F11" s="390">
        <v>1.4500000000000001E-2</v>
      </c>
      <c r="G11" s="390">
        <v>1.4500000000000001E-2</v>
      </c>
      <c r="H11" s="422">
        <v>1.4500000000000001E-2</v>
      </c>
      <c r="I11" s="386"/>
    </row>
    <row r="12" spans="2:18" ht="13" x14ac:dyDescent="0.15">
      <c r="B12" s="419" t="s">
        <v>398</v>
      </c>
      <c r="C12" s="390">
        <v>0</v>
      </c>
      <c r="D12" s="390">
        <v>0.02</v>
      </c>
      <c r="E12" s="390">
        <v>0.02</v>
      </c>
      <c r="F12" s="390">
        <v>0.02</v>
      </c>
      <c r="G12" s="390">
        <v>0.02</v>
      </c>
      <c r="H12" s="422">
        <v>0.02</v>
      </c>
      <c r="I12" s="386"/>
    </row>
    <row r="13" spans="2:18" ht="13" x14ac:dyDescent="0.15">
      <c r="B13" s="419" t="s">
        <v>399</v>
      </c>
      <c r="C13" s="390">
        <v>0</v>
      </c>
      <c r="D13" s="390">
        <v>0</v>
      </c>
      <c r="E13" s="390">
        <v>0</v>
      </c>
      <c r="F13" s="390">
        <v>0</v>
      </c>
      <c r="G13" s="390">
        <v>0</v>
      </c>
      <c r="H13" s="422">
        <v>0</v>
      </c>
      <c r="I13" s="386"/>
    </row>
    <row r="14" spans="2:18" ht="13" x14ac:dyDescent="0.15">
      <c r="B14" s="423" t="s">
        <v>335</v>
      </c>
      <c r="C14" s="409">
        <f>SUM(C9:C13)</f>
        <v>7.6499999999999999E-2</v>
      </c>
      <c r="D14" s="409">
        <f t="shared" ref="D14:H14" si="0">SUM(D9:D13)</f>
        <v>9.6500000000000002E-2</v>
      </c>
      <c r="E14" s="409">
        <f t="shared" si="0"/>
        <v>0.11516666666666667</v>
      </c>
      <c r="F14" s="409">
        <f t="shared" si="0"/>
        <v>0.12995454545454546</v>
      </c>
      <c r="G14" s="409">
        <f t="shared" si="0"/>
        <v>0.17105882352941176</v>
      </c>
      <c r="H14" s="523">
        <f t="shared" si="0"/>
        <v>0.20599599999999998</v>
      </c>
      <c r="I14" s="386"/>
    </row>
    <row r="15" spans="2:18" ht="13" x14ac:dyDescent="0.15">
      <c r="B15" s="417"/>
      <c r="C15" s="386"/>
      <c r="D15" s="386"/>
      <c r="E15" s="386"/>
      <c r="F15" s="386"/>
      <c r="G15" s="386"/>
      <c r="H15" s="430"/>
      <c r="I15" s="386"/>
    </row>
    <row r="16" spans="2:18" ht="13" x14ac:dyDescent="0.15">
      <c r="B16" s="673" t="s">
        <v>307</v>
      </c>
      <c r="C16" s="674"/>
      <c r="D16" s="674"/>
      <c r="E16" s="674"/>
      <c r="F16" s="674"/>
      <c r="G16" s="674"/>
      <c r="H16" s="675"/>
      <c r="I16" s="388"/>
    </row>
    <row r="17" spans="2:9" s="301" customFormat="1" ht="18" x14ac:dyDescent="0.2">
      <c r="B17" s="415" t="s">
        <v>325</v>
      </c>
      <c r="C17" s="407">
        <f>C5-(C5*C7)-(C5*(SUM(C9:C13)))</f>
        <v>20587.5</v>
      </c>
      <c r="D17" s="407">
        <f t="shared" ref="D17:H17" si="1">D5-(D5*D7)-(D5*(SUM(D9:D13)))</f>
        <v>28122.5</v>
      </c>
      <c r="E17" s="407">
        <f t="shared" si="1"/>
        <v>35317.5</v>
      </c>
      <c r="F17" s="407">
        <f t="shared" si="1"/>
        <v>42352.5</v>
      </c>
      <c r="G17" s="407">
        <f t="shared" si="1"/>
        <v>61960</v>
      </c>
      <c r="H17" s="416">
        <f t="shared" si="1"/>
        <v>86750.5</v>
      </c>
      <c r="I17" s="384"/>
    </row>
    <row r="18" spans="2:9" ht="12.5" customHeight="1" x14ac:dyDescent="0.15">
      <c r="B18" s="425"/>
      <c r="C18" s="410"/>
      <c r="D18" s="410"/>
      <c r="E18" s="410"/>
      <c r="F18" s="410"/>
      <c r="G18" s="410"/>
      <c r="H18" s="426"/>
      <c r="I18" s="388"/>
    </row>
    <row r="19" spans="2:9" s="87" customFormat="1" ht="13" x14ac:dyDescent="0.15">
      <c r="B19" s="428" t="s">
        <v>235</v>
      </c>
      <c r="C19" s="385">
        <v>0.38</v>
      </c>
      <c r="D19" s="385">
        <v>0.38</v>
      </c>
      <c r="E19" s="385">
        <v>0.34</v>
      </c>
      <c r="F19" s="385">
        <v>0.33</v>
      </c>
      <c r="G19" s="385">
        <v>0.32</v>
      </c>
      <c r="H19" s="420">
        <v>0.32</v>
      </c>
      <c r="I19" s="386"/>
    </row>
    <row r="20" spans="2:9" s="197" customFormat="1" x14ac:dyDescent="0.2">
      <c r="B20" s="428"/>
      <c r="C20" s="387"/>
      <c r="D20" s="387"/>
      <c r="E20" s="387"/>
      <c r="F20" s="387"/>
      <c r="G20" s="387"/>
      <c r="H20" s="421"/>
      <c r="I20" s="389"/>
    </row>
    <row r="21" spans="2:9" ht="13" x14ac:dyDescent="0.15">
      <c r="B21" s="428" t="s">
        <v>236</v>
      </c>
      <c r="C21" s="385">
        <v>0.15</v>
      </c>
      <c r="D21" s="385">
        <v>0.15</v>
      </c>
      <c r="E21" s="385">
        <v>0.14000000000000001</v>
      </c>
      <c r="F21" s="385">
        <v>0.14000000000000001</v>
      </c>
      <c r="G21" s="385">
        <v>0.14000000000000001</v>
      </c>
      <c r="H21" s="420">
        <v>0.14000000000000001</v>
      </c>
      <c r="I21" s="386"/>
    </row>
    <row r="22" spans="2:9" ht="13" x14ac:dyDescent="0.15">
      <c r="B22" s="428"/>
      <c r="C22" s="385"/>
      <c r="D22" s="385"/>
      <c r="E22" s="385"/>
      <c r="F22" s="385"/>
      <c r="G22" s="385"/>
      <c r="H22" s="420"/>
      <c r="I22" s="386"/>
    </row>
    <row r="23" spans="2:9" ht="13" x14ac:dyDescent="0.15">
      <c r="B23" s="428" t="s">
        <v>237</v>
      </c>
      <c r="C23" s="385">
        <v>0.14000000000000001</v>
      </c>
      <c r="D23" s="385">
        <v>0.14000000000000001</v>
      </c>
      <c r="E23" s="385">
        <v>0.12</v>
      </c>
      <c r="F23" s="385">
        <v>0.12</v>
      </c>
      <c r="G23" s="385">
        <v>0.11</v>
      </c>
      <c r="H23" s="420">
        <v>0.11</v>
      </c>
      <c r="I23" s="386"/>
    </row>
    <row r="24" spans="2:9" ht="13" x14ac:dyDescent="0.15">
      <c r="B24" s="428"/>
      <c r="C24" s="385"/>
      <c r="D24" s="385"/>
      <c r="E24" s="385"/>
      <c r="F24" s="385"/>
      <c r="G24" s="385"/>
      <c r="H24" s="420"/>
      <c r="I24" s="386"/>
    </row>
    <row r="25" spans="2:9" ht="13" x14ac:dyDescent="0.15">
      <c r="B25" s="428" t="s">
        <v>238</v>
      </c>
      <c r="C25" s="385">
        <v>0.05</v>
      </c>
      <c r="D25" s="385">
        <v>0.05</v>
      </c>
      <c r="E25" s="385">
        <v>0.05</v>
      </c>
      <c r="F25" s="385">
        <v>0.05</v>
      </c>
      <c r="G25" s="385">
        <v>0.05</v>
      </c>
      <c r="H25" s="420">
        <v>0.05</v>
      </c>
      <c r="I25" s="386"/>
    </row>
    <row r="26" spans="2:9" ht="13" x14ac:dyDescent="0.15">
      <c r="B26" s="428"/>
      <c r="C26" s="385"/>
      <c r="D26" s="385"/>
      <c r="E26" s="385"/>
      <c r="F26" s="385"/>
      <c r="G26" s="385"/>
      <c r="H26" s="420"/>
      <c r="I26" s="386"/>
    </row>
    <row r="27" spans="2:9" s="87" customFormat="1" ht="14.5" customHeight="1" x14ac:dyDescent="0.15">
      <c r="B27" s="427" t="s">
        <v>239</v>
      </c>
      <c r="C27" s="385">
        <v>0.05</v>
      </c>
      <c r="D27" s="385">
        <v>0.05</v>
      </c>
      <c r="E27" s="385">
        <v>0.05</v>
      </c>
      <c r="F27" s="385">
        <v>0.05</v>
      </c>
      <c r="G27" s="385">
        <v>0.05</v>
      </c>
      <c r="H27" s="420">
        <v>0.05</v>
      </c>
      <c r="I27" s="386"/>
    </row>
    <row r="28" spans="2:9" s="87" customFormat="1" ht="14.5" customHeight="1" x14ac:dyDescent="0.15">
      <c r="B28" s="427"/>
      <c r="C28" s="385"/>
      <c r="D28" s="385"/>
      <c r="E28" s="385"/>
      <c r="F28" s="385"/>
      <c r="G28" s="385"/>
      <c r="H28" s="420"/>
      <c r="I28" s="386"/>
    </row>
    <row r="29" spans="2:9" ht="13" x14ac:dyDescent="0.15">
      <c r="B29" s="428" t="s">
        <v>240</v>
      </c>
      <c r="C29" s="385">
        <v>0.03</v>
      </c>
      <c r="D29" s="385">
        <v>0.04</v>
      </c>
      <c r="E29" s="385">
        <v>0.04</v>
      </c>
      <c r="F29" s="385">
        <v>0.05</v>
      </c>
      <c r="G29" s="385">
        <v>0.05</v>
      </c>
      <c r="H29" s="420">
        <v>0.05</v>
      </c>
      <c r="I29" s="386"/>
    </row>
    <row r="30" spans="2:9" ht="13" x14ac:dyDescent="0.15">
      <c r="B30" s="428"/>
      <c r="C30" s="385"/>
      <c r="D30" s="385"/>
      <c r="E30" s="385"/>
      <c r="F30" s="385"/>
      <c r="G30" s="385"/>
      <c r="H30" s="420"/>
      <c r="I30" s="386"/>
    </row>
    <row r="31" spans="2:9" ht="13" x14ac:dyDescent="0.15">
      <c r="B31" s="428" t="s">
        <v>156</v>
      </c>
      <c r="C31" s="385">
        <v>0.05</v>
      </c>
      <c r="D31" s="385">
        <v>0.05</v>
      </c>
      <c r="E31" s="385">
        <v>0.06</v>
      </c>
      <c r="F31" s="385">
        <v>0.06</v>
      </c>
      <c r="G31" s="385">
        <v>7.0000000000000007E-2</v>
      </c>
      <c r="H31" s="420">
        <v>7.0000000000000007E-2</v>
      </c>
      <c r="I31" s="386"/>
    </row>
    <row r="32" spans="2:9" ht="13" x14ac:dyDescent="0.15">
      <c r="B32" s="417"/>
      <c r="C32" s="385"/>
      <c r="D32" s="385"/>
      <c r="E32" s="385"/>
      <c r="F32" s="385"/>
      <c r="G32" s="385"/>
      <c r="H32" s="420"/>
      <c r="I32" s="386"/>
    </row>
    <row r="33" spans="2:9" ht="13" x14ac:dyDescent="0.15">
      <c r="B33" s="417" t="s">
        <v>241</v>
      </c>
      <c r="C33" s="385">
        <v>0.04</v>
      </c>
      <c r="D33" s="385">
        <v>0.04</v>
      </c>
      <c r="E33" s="385">
        <v>0.05</v>
      </c>
      <c r="F33" s="385">
        <v>0.05</v>
      </c>
      <c r="G33" s="385">
        <v>0.05</v>
      </c>
      <c r="H33" s="420">
        <v>0.05</v>
      </c>
      <c r="I33" s="386"/>
    </row>
    <row r="34" spans="2:9" ht="13" x14ac:dyDescent="0.15">
      <c r="B34" s="417"/>
      <c r="C34" s="385"/>
      <c r="D34" s="385"/>
      <c r="E34" s="385"/>
      <c r="F34" s="385"/>
      <c r="G34" s="385"/>
      <c r="H34" s="420"/>
      <c r="I34" s="386"/>
    </row>
    <row r="35" spans="2:9" ht="13" x14ac:dyDescent="0.15">
      <c r="B35" s="417" t="s">
        <v>300</v>
      </c>
      <c r="C35" s="385">
        <v>0.08</v>
      </c>
      <c r="D35" s="385">
        <v>7.0000000000000007E-2</v>
      </c>
      <c r="E35" s="385">
        <v>7.0000000000000007E-2</v>
      </c>
      <c r="F35" s="385">
        <v>7.0000000000000007E-2</v>
      </c>
      <c r="G35" s="385">
        <v>7.0000000000000007E-2</v>
      </c>
      <c r="H35" s="420">
        <v>7.0000000000000007E-2</v>
      </c>
      <c r="I35" s="386"/>
    </row>
    <row r="36" spans="2:9" ht="13" x14ac:dyDescent="0.15">
      <c r="B36" s="417"/>
      <c r="C36" s="385"/>
      <c r="D36" s="385"/>
      <c r="E36" s="385"/>
      <c r="F36" s="385"/>
      <c r="G36" s="385"/>
      <c r="H36" s="420"/>
      <c r="I36" s="386"/>
    </row>
    <row r="37" spans="2:9" ht="13" x14ac:dyDescent="0.15">
      <c r="B37" s="417" t="s">
        <v>242</v>
      </c>
      <c r="C37" s="385">
        <v>0.03</v>
      </c>
      <c r="D37" s="385">
        <v>0.03</v>
      </c>
      <c r="E37" s="385">
        <v>0.05</v>
      </c>
      <c r="F37" s="385">
        <v>0.05</v>
      </c>
      <c r="G37" s="385">
        <v>0.05</v>
      </c>
      <c r="H37" s="420">
        <v>0.05</v>
      </c>
      <c r="I37" s="386"/>
    </row>
    <row r="38" spans="2:9" ht="13" x14ac:dyDescent="0.15">
      <c r="B38" s="417"/>
      <c r="C38" s="385"/>
      <c r="D38" s="385"/>
      <c r="E38" s="385"/>
      <c r="F38" s="385"/>
      <c r="G38" s="385"/>
      <c r="H38" s="420"/>
      <c r="I38" s="386"/>
    </row>
    <row r="39" spans="2:9" ht="13" x14ac:dyDescent="0.15">
      <c r="B39" s="417" t="s">
        <v>316</v>
      </c>
      <c r="C39" s="385">
        <v>0</v>
      </c>
      <c r="D39" s="385">
        <v>0</v>
      </c>
      <c r="E39" s="385">
        <v>0.03</v>
      </c>
      <c r="F39" s="385">
        <v>0.03</v>
      </c>
      <c r="G39" s="385">
        <v>0.04</v>
      </c>
      <c r="H39" s="420">
        <v>0.04</v>
      </c>
      <c r="I39" s="386"/>
    </row>
    <row r="40" spans="2:9" ht="13" x14ac:dyDescent="0.15">
      <c r="B40" s="423" t="s">
        <v>321</v>
      </c>
      <c r="C40" s="402">
        <f t="shared" ref="C40:H40" si="2">SUM(C19:C39)</f>
        <v>1.0000000000000002</v>
      </c>
      <c r="D40" s="402">
        <f t="shared" si="2"/>
        <v>1.0000000000000002</v>
      </c>
      <c r="E40" s="402">
        <f t="shared" si="2"/>
        <v>1.0000000000000004</v>
      </c>
      <c r="F40" s="402">
        <f t="shared" si="2"/>
        <v>1.0000000000000004</v>
      </c>
      <c r="G40" s="402">
        <f t="shared" si="2"/>
        <v>1.0000000000000004</v>
      </c>
      <c r="H40" s="429">
        <f t="shared" si="2"/>
        <v>1.0000000000000004</v>
      </c>
      <c r="I40" s="386"/>
    </row>
    <row r="41" spans="2:9" ht="13" x14ac:dyDescent="0.15">
      <c r="B41" s="423"/>
      <c r="C41" s="386"/>
      <c r="D41" s="386"/>
      <c r="E41" s="386"/>
      <c r="F41" s="386"/>
      <c r="G41" s="386"/>
      <c r="H41" s="430"/>
      <c r="I41" s="386"/>
    </row>
    <row r="42" spans="2:9" ht="13" x14ac:dyDescent="0.15">
      <c r="B42" s="676" t="s">
        <v>322</v>
      </c>
      <c r="C42" s="677"/>
      <c r="D42" s="677"/>
      <c r="E42" s="677"/>
      <c r="F42" s="677"/>
      <c r="G42" s="677"/>
      <c r="H42" s="678"/>
      <c r="I42" s="386"/>
    </row>
    <row r="43" spans="2:9" ht="13" x14ac:dyDescent="0.15">
      <c r="B43" s="417" t="s">
        <v>317</v>
      </c>
      <c r="C43" s="406">
        <v>0.1</v>
      </c>
      <c r="D43" s="406">
        <v>0.08</v>
      </c>
      <c r="E43" s="406">
        <v>0.06</v>
      </c>
      <c r="F43" s="406">
        <v>0.06</v>
      </c>
      <c r="G43" s="406">
        <v>0.05</v>
      </c>
      <c r="H43" s="431">
        <v>0.05</v>
      </c>
      <c r="I43" s="386"/>
    </row>
    <row r="44" spans="2:9" ht="13" x14ac:dyDescent="0.15">
      <c r="B44" s="417"/>
      <c r="C44" s="386"/>
      <c r="D44" s="386"/>
      <c r="E44" s="386"/>
      <c r="F44" s="386"/>
      <c r="G44" s="386"/>
      <c r="H44" s="430"/>
      <c r="I44" s="386"/>
    </row>
    <row r="45" spans="2:9" s="400" customFormat="1" ht="25.25" customHeight="1" x14ac:dyDescent="0.15">
      <c r="B45" s="668" t="s">
        <v>393</v>
      </c>
      <c r="C45" s="669"/>
      <c r="D45" s="669"/>
      <c r="E45" s="669"/>
      <c r="F45" s="669"/>
      <c r="G45" s="669"/>
      <c r="H45" s="670"/>
      <c r="I45" s="412"/>
    </row>
    <row r="46" spans="2:9" s="398" customFormat="1" ht="24" customHeight="1" x14ac:dyDescent="0.15">
      <c r="B46" s="668" t="s">
        <v>394</v>
      </c>
      <c r="C46" s="669"/>
      <c r="D46" s="669"/>
      <c r="E46" s="669"/>
      <c r="F46" s="669"/>
      <c r="G46" s="669"/>
      <c r="H46" s="670"/>
      <c r="I46" s="411"/>
    </row>
    <row r="47" spans="2:9" s="398" customFormat="1" ht="24.5" customHeight="1" x14ac:dyDescent="0.15">
      <c r="B47" s="659" t="s">
        <v>334</v>
      </c>
      <c r="C47" s="660"/>
      <c r="D47" s="660"/>
      <c r="E47" s="660"/>
      <c r="F47" s="660"/>
      <c r="G47" s="660"/>
      <c r="H47" s="661"/>
      <c r="I47" s="413"/>
    </row>
    <row r="48" spans="2:9" s="399" customFormat="1" ht="13.75" customHeight="1" x14ac:dyDescent="0.15">
      <c r="B48" s="659" t="s">
        <v>314</v>
      </c>
      <c r="C48" s="660"/>
      <c r="D48" s="660"/>
      <c r="E48" s="660"/>
      <c r="F48" s="660"/>
      <c r="G48" s="660"/>
      <c r="H48" s="661"/>
      <c r="I48" s="413"/>
    </row>
    <row r="49" spans="2:9" s="399" customFormat="1" ht="15" customHeight="1" thickBot="1" x14ac:dyDescent="0.2">
      <c r="B49" s="662" t="s">
        <v>315</v>
      </c>
      <c r="C49" s="663"/>
      <c r="D49" s="663"/>
      <c r="E49" s="663"/>
      <c r="F49" s="663"/>
      <c r="G49" s="663"/>
      <c r="H49" s="664"/>
      <c r="I49" s="413"/>
    </row>
    <row r="50" spans="2:9" ht="18" thickTop="1" thickBot="1" x14ac:dyDescent="0.25">
      <c r="B50" s="403"/>
    </row>
    <row r="51" spans="2:9" s="196" customFormat="1" ht="21" thickTop="1" x14ac:dyDescent="0.2">
      <c r="B51" s="665" t="s">
        <v>233</v>
      </c>
      <c r="C51" s="666"/>
      <c r="D51" s="666"/>
      <c r="E51" s="666"/>
      <c r="F51" s="666"/>
      <c r="G51" s="666"/>
      <c r="H51" s="667"/>
      <c r="I51" s="346"/>
    </row>
    <row r="52" spans="2:9" s="197" customFormat="1" ht="15" customHeight="1" x14ac:dyDescent="0.2">
      <c r="B52" s="601" t="s">
        <v>355</v>
      </c>
      <c r="C52" s="384"/>
      <c r="D52" s="384"/>
      <c r="E52" s="384"/>
      <c r="F52" s="384"/>
      <c r="G52" s="384"/>
      <c r="H52" s="414"/>
      <c r="I52" s="384"/>
    </row>
    <row r="53" spans="2:9" s="198" customFormat="1" ht="13" x14ac:dyDescent="0.15">
      <c r="B53" s="415" t="s">
        <v>324</v>
      </c>
      <c r="C53" s="407">
        <v>25000</v>
      </c>
      <c r="D53" s="407">
        <v>35000</v>
      </c>
      <c r="E53" s="407">
        <v>45000</v>
      </c>
      <c r="F53" s="407">
        <v>55000</v>
      </c>
      <c r="G53" s="407">
        <v>85000</v>
      </c>
      <c r="H53" s="416">
        <v>125000</v>
      </c>
      <c r="I53" s="384"/>
    </row>
    <row r="54" spans="2:9" s="197" customFormat="1" x14ac:dyDescent="0.2">
      <c r="B54" s="417"/>
      <c r="C54" s="408"/>
      <c r="D54" s="408"/>
      <c r="E54" s="408"/>
      <c r="F54" s="408"/>
      <c r="G54" s="408"/>
      <c r="H54" s="418"/>
      <c r="I54" s="384"/>
    </row>
    <row r="55" spans="2:9" s="87" customFormat="1" ht="13" x14ac:dyDescent="0.15">
      <c r="B55" s="419" t="s">
        <v>234</v>
      </c>
      <c r="C55" s="385">
        <v>0.1</v>
      </c>
      <c r="D55" s="385">
        <v>0.1</v>
      </c>
      <c r="E55" s="385">
        <v>0.1</v>
      </c>
      <c r="F55" s="385">
        <v>0.1</v>
      </c>
      <c r="G55" s="385">
        <v>0.1</v>
      </c>
      <c r="H55" s="420">
        <v>0.1</v>
      </c>
      <c r="I55" s="386"/>
    </row>
    <row r="56" spans="2:9" s="197" customFormat="1" x14ac:dyDescent="0.2">
      <c r="B56" s="417"/>
      <c r="C56" s="387"/>
      <c r="D56" s="387"/>
      <c r="E56" s="387"/>
      <c r="F56" s="387"/>
      <c r="G56" s="387"/>
      <c r="H56" s="421"/>
      <c r="I56" s="389"/>
    </row>
    <row r="57" spans="2:9" s="197" customFormat="1" x14ac:dyDescent="0.2">
      <c r="B57" s="419" t="s">
        <v>395</v>
      </c>
      <c r="C57" s="390">
        <f>'2015 Fed Tax Rates'!B27</f>
        <v>0</v>
      </c>
      <c r="D57" s="390">
        <f>'2015 Fed Tax Rates'!C27</f>
        <v>1.8285714285714287E-2</v>
      </c>
      <c r="E57" s="390">
        <f>'2015 Fed Tax Rates'!D27</f>
        <v>3.6444444444444446E-2</v>
      </c>
      <c r="F57" s="390">
        <f>'2015 Fed Tax Rates'!E27</f>
        <v>5.5227272727272729E-2</v>
      </c>
      <c r="G57" s="390">
        <f>'2015 Fed Tax Rates'!F27</f>
        <v>8.8676470588235301E-2</v>
      </c>
      <c r="H57" s="422">
        <f>'2015 Fed Tax Rates'!G27</f>
        <v>0.125496</v>
      </c>
      <c r="I57" s="389"/>
    </row>
    <row r="58" spans="2:9" ht="13" x14ac:dyDescent="0.15">
      <c r="B58" s="419" t="s">
        <v>396</v>
      </c>
      <c r="C58" s="390">
        <v>6.2E-2</v>
      </c>
      <c r="D58" s="390">
        <v>6.2E-2</v>
      </c>
      <c r="E58" s="390">
        <v>6.2E-2</v>
      </c>
      <c r="F58" s="390">
        <v>6.2E-2</v>
      </c>
      <c r="G58" s="390">
        <v>6.2E-2</v>
      </c>
      <c r="H58" s="422">
        <v>6.2E-2</v>
      </c>
      <c r="I58" s="386"/>
    </row>
    <row r="59" spans="2:9" ht="13" x14ac:dyDescent="0.15">
      <c r="B59" s="419" t="s">
        <v>397</v>
      </c>
      <c r="C59" s="390">
        <v>1.4500000000000001E-2</v>
      </c>
      <c r="D59" s="390">
        <v>1.4500000000000001E-2</v>
      </c>
      <c r="E59" s="390">
        <v>1.4500000000000001E-2</v>
      </c>
      <c r="F59" s="390">
        <v>1.4500000000000001E-2</v>
      </c>
      <c r="G59" s="390">
        <v>1.4500000000000001E-2</v>
      </c>
      <c r="H59" s="422">
        <v>1.4500000000000001E-2</v>
      </c>
      <c r="I59" s="386"/>
    </row>
    <row r="60" spans="2:9" ht="13" x14ac:dyDescent="0.15">
      <c r="B60" s="419" t="s">
        <v>398</v>
      </c>
      <c r="C60" s="390">
        <v>0</v>
      </c>
      <c r="D60" s="390">
        <v>0.02</v>
      </c>
      <c r="E60" s="390">
        <v>0.02</v>
      </c>
      <c r="F60" s="390">
        <v>0.02</v>
      </c>
      <c r="G60" s="390">
        <v>0.02</v>
      </c>
      <c r="H60" s="422">
        <v>0.02</v>
      </c>
      <c r="I60" s="386"/>
    </row>
    <row r="61" spans="2:9" ht="13" x14ac:dyDescent="0.15">
      <c r="B61" s="419" t="s">
        <v>399</v>
      </c>
      <c r="C61" s="390">
        <v>0</v>
      </c>
      <c r="D61" s="390">
        <v>0</v>
      </c>
      <c r="E61" s="390">
        <v>0</v>
      </c>
      <c r="F61" s="390">
        <v>0</v>
      </c>
      <c r="G61" s="390">
        <v>0</v>
      </c>
      <c r="H61" s="422">
        <v>0</v>
      </c>
      <c r="I61" s="386"/>
    </row>
    <row r="62" spans="2:9" ht="13" x14ac:dyDescent="0.15">
      <c r="B62" s="423" t="s">
        <v>335</v>
      </c>
      <c r="C62" s="409">
        <f>SUM(C57:C61)</f>
        <v>7.6499999999999999E-2</v>
      </c>
      <c r="D62" s="409">
        <f t="shared" ref="D62:H62" si="3">SUM(D57:D61)</f>
        <v>0.1147857142857143</v>
      </c>
      <c r="E62" s="409">
        <f t="shared" si="3"/>
        <v>0.13294444444444445</v>
      </c>
      <c r="F62" s="409">
        <f t="shared" si="3"/>
        <v>0.15172727272727274</v>
      </c>
      <c r="G62" s="409">
        <f t="shared" si="3"/>
        <v>0.1851764705882353</v>
      </c>
      <c r="H62" s="523">
        <f t="shared" si="3"/>
        <v>0.221996</v>
      </c>
      <c r="I62" s="386"/>
    </row>
    <row r="63" spans="2:9" ht="13" x14ac:dyDescent="0.15">
      <c r="B63" s="417"/>
      <c r="C63" s="401"/>
      <c r="D63" s="401"/>
      <c r="E63" s="401"/>
      <c r="F63" s="401"/>
      <c r="G63" s="401"/>
      <c r="H63" s="424"/>
      <c r="I63" s="386"/>
    </row>
    <row r="64" spans="2:9" ht="13" x14ac:dyDescent="0.15">
      <c r="B64" s="673" t="s">
        <v>307</v>
      </c>
      <c r="C64" s="674"/>
      <c r="D64" s="674"/>
      <c r="E64" s="674"/>
      <c r="F64" s="674"/>
      <c r="G64" s="674"/>
      <c r="H64" s="675"/>
      <c r="I64" s="388"/>
    </row>
    <row r="65" spans="2:9" s="301" customFormat="1" ht="18" x14ac:dyDescent="0.2">
      <c r="B65" s="415" t="s">
        <v>325</v>
      </c>
      <c r="C65" s="407">
        <f t="shared" ref="C65:H65" si="4">C53-(C53*C55)-(C53*(SUM(C57:C61)))</f>
        <v>20587.5</v>
      </c>
      <c r="D65" s="407">
        <f t="shared" si="4"/>
        <v>27482.5</v>
      </c>
      <c r="E65" s="407">
        <f t="shared" si="4"/>
        <v>34517.5</v>
      </c>
      <c r="F65" s="407">
        <f t="shared" si="4"/>
        <v>41155</v>
      </c>
      <c r="G65" s="407">
        <f t="shared" si="4"/>
        <v>60760</v>
      </c>
      <c r="H65" s="416">
        <f t="shared" si="4"/>
        <v>84750.5</v>
      </c>
      <c r="I65" s="384"/>
    </row>
    <row r="66" spans="2:9" ht="12.5" customHeight="1" x14ac:dyDescent="0.15">
      <c r="B66" s="425"/>
      <c r="C66" s="410"/>
      <c r="D66" s="410"/>
      <c r="E66" s="410"/>
      <c r="F66" s="410"/>
      <c r="G66" s="410"/>
      <c r="H66" s="426"/>
      <c r="I66" s="388"/>
    </row>
    <row r="67" spans="2:9" s="87" customFormat="1" ht="13" x14ac:dyDescent="0.15">
      <c r="B67" s="427" t="s">
        <v>235</v>
      </c>
      <c r="C67" s="385">
        <v>0.39</v>
      </c>
      <c r="D67" s="385">
        <v>0.36</v>
      </c>
      <c r="E67" s="385">
        <v>0.32</v>
      </c>
      <c r="F67" s="385">
        <v>0.3</v>
      </c>
      <c r="G67" s="385">
        <v>0.3</v>
      </c>
      <c r="H67" s="420">
        <v>0.28999999999999998</v>
      </c>
      <c r="I67" s="386"/>
    </row>
    <row r="68" spans="2:9" s="197" customFormat="1" x14ac:dyDescent="0.2">
      <c r="B68" s="428"/>
      <c r="C68" s="387"/>
      <c r="D68" s="387"/>
      <c r="E68" s="387"/>
      <c r="F68" s="387"/>
      <c r="G68" s="387"/>
      <c r="H68" s="421"/>
      <c r="I68" s="389"/>
    </row>
    <row r="69" spans="2:9" ht="13" x14ac:dyDescent="0.15">
      <c r="B69" s="428" t="s">
        <v>236</v>
      </c>
      <c r="C69" s="385">
        <v>0.15</v>
      </c>
      <c r="D69" s="385">
        <v>0.12</v>
      </c>
      <c r="E69" s="385">
        <v>0.13</v>
      </c>
      <c r="F69" s="385">
        <v>0.12</v>
      </c>
      <c r="G69" s="385">
        <v>0.11</v>
      </c>
      <c r="H69" s="420">
        <v>0.11</v>
      </c>
      <c r="I69" s="386"/>
    </row>
    <row r="70" spans="2:9" ht="13" x14ac:dyDescent="0.15">
      <c r="B70" s="428"/>
      <c r="C70" s="385"/>
      <c r="D70" s="385"/>
      <c r="E70" s="385"/>
      <c r="F70" s="385"/>
      <c r="G70" s="385"/>
      <c r="H70" s="420"/>
      <c r="I70" s="386"/>
    </row>
    <row r="71" spans="2:9" ht="13" x14ac:dyDescent="0.15">
      <c r="B71" s="428" t="s">
        <v>237</v>
      </c>
      <c r="C71" s="385">
        <v>0.15</v>
      </c>
      <c r="D71" s="385">
        <v>0.12</v>
      </c>
      <c r="E71" s="385">
        <v>0.13</v>
      </c>
      <c r="F71" s="385">
        <v>0.14000000000000001</v>
      </c>
      <c r="G71" s="385">
        <v>0.13</v>
      </c>
      <c r="H71" s="420">
        <v>0.13</v>
      </c>
      <c r="I71" s="386"/>
    </row>
    <row r="72" spans="2:9" ht="13" x14ac:dyDescent="0.15">
      <c r="B72" s="428"/>
      <c r="C72" s="385"/>
      <c r="D72" s="385"/>
      <c r="E72" s="385"/>
      <c r="F72" s="385"/>
      <c r="G72" s="385"/>
      <c r="H72" s="420"/>
      <c r="I72" s="386"/>
    </row>
    <row r="73" spans="2:9" ht="13" x14ac:dyDescent="0.15">
      <c r="B73" s="428" t="s">
        <v>238</v>
      </c>
      <c r="C73" s="385">
        <v>0.05</v>
      </c>
      <c r="D73" s="385">
        <v>0.05</v>
      </c>
      <c r="E73" s="385">
        <v>0.05</v>
      </c>
      <c r="F73" s="385">
        <v>0.05</v>
      </c>
      <c r="G73" s="385">
        <v>0.05</v>
      </c>
      <c r="H73" s="420">
        <v>0.05</v>
      </c>
      <c r="I73" s="386"/>
    </row>
    <row r="74" spans="2:9" ht="13" x14ac:dyDescent="0.15">
      <c r="B74" s="428"/>
      <c r="C74" s="385"/>
      <c r="D74" s="385"/>
      <c r="E74" s="385"/>
      <c r="F74" s="385"/>
      <c r="G74" s="385"/>
      <c r="H74" s="420"/>
      <c r="I74" s="386"/>
    </row>
    <row r="75" spans="2:9" s="87" customFormat="1" ht="14.5" customHeight="1" x14ac:dyDescent="0.15">
      <c r="B75" s="427" t="s">
        <v>239</v>
      </c>
      <c r="C75" s="385">
        <v>0.05</v>
      </c>
      <c r="D75" s="385">
        <v>0.05</v>
      </c>
      <c r="E75" s="385">
        <v>0.05</v>
      </c>
      <c r="F75" s="385">
        <v>0.05</v>
      </c>
      <c r="G75" s="385">
        <v>0.05</v>
      </c>
      <c r="H75" s="420">
        <v>0.05</v>
      </c>
      <c r="I75" s="386"/>
    </row>
    <row r="76" spans="2:9" s="87" customFormat="1" ht="14.5" customHeight="1" x14ac:dyDescent="0.15">
      <c r="B76" s="427"/>
      <c r="C76" s="385"/>
      <c r="D76" s="385"/>
      <c r="E76" s="385"/>
      <c r="F76" s="385"/>
      <c r="G76" s="385"/>
      <c r="H76" s="420"/>
      <c r="I76" s="386"/>
    </row>
    <row r="77" spans="2:9" ht="13" x14ac:dyDescent="0.15">
      <c r="B77" s="428" t="s">
        <v>240</v>
      </c>
      <c r="C77" s="385">
        <v>0.03</v>
      </c>
      <c r="D77" s="385">
        <v>0.05</v>
      </c>
      <c r="E77" s="385">
        <v>0.05</v>
      </c>
      <c r="F77" s="385">
        <v>7.0000000000000007E-2</v>
      </c>
      <c r="G77" s="385">
        <v>7.0000000000000007E-2</v>
      </c>
      <c r="H77" s="420">
        <v>0.08</v>
      </c>
      <c r="I77" s="386"/>
    </row>
    <row r="78" spans="2:9" ht="13" x14ac:dyDescent="0.15">
      <c r="B78" s="428"/>
      <c r="C78" s="385"/>
      <c r="D78" s="385"/>
      <c r="E78" s="385"/>
      <c r="F78" s="385"/>
      <c r="G78" s="385"/>
      <c r="H78" s="420"/>
      <c r="I78" s="386"/>
    </row>
    <row r="79" spans="2:9" ht="13" x14ac:dyDescent="0.15">
      <c r="B79" s="428" t="s">
        <v>156</v>
      </c>
      <c r="C79" s="385">
        <v>0.04</v>
      </c>
      <c r="D79" s="385">
        <v>0.05</v>
      </c>
      <c r="E79" s="385">
        <v>0.05</v>
      </c>
      <c r="F79" s="385">
        <v>0.06</v>
      </c>
      <c r="G79" s="385">
        <v>7.0000000000000007E-2</v>
      </c>
      <c r="H79" s="420">
        <v>7.0000000000000007E-2</v>
      </c>
      <c r="I79" s="386"/>
    </row>
    <row r="80" spans="2:9" ht="13" x14ac:dyDescent="0.15">
      <c r="B80" s="417"/>
      <c r="C80" s="385"/>
      <c r="D80" s="385"/>
      <c r="E80" s="385"/>
      <c r="F80" s="385"/>
      <c r="G80" s="385"/>
      <c r="H80" s="420"/>
      <c r="I80" s="386"/>
    </row>
    <row r="81" spans="2:9" ht="13" x14ac:dyDescent="0.15">
      <c r="B81" s="417" t="s">
        <v>241</v>
      </c>
      <c r="C81" s="385">
        <v>0.05</v>
      </c>
      <c r="D81" s="385">
        <v>0.05</v>
      </c>
      <c r="E81" s="385">
        <v>0.05</v>
      </c>
      <c r="F81" s="385">
        <v>0.05</v>
      </c>
      <c r="G81" s="385">
        <v>0.05</v>
      </c>
      <c r="H81" s="420">
        <v>0.05</v>
      </c>
      <c r="I81" s="386"/>
    </row>
    <row r="82" spans="2:9" ht="13" x14ac:dyDescent="0.15">
      <c r="B82" s="417"/>
      <c r="C82" s="385"/>
      <c r="D82" s="385"/>
      <c r="E82" s="385"/>
      <c r="F82" s="385"/>
      <c r="G82" s="385"/>
      <c r="H82" s="420"/>
      <c r="I82" s="386"/>
    </row>
    <row r="83" spans="2:9" ht="13" x14ac:dyDescent="0.15">
      <c r="B83" s="417" t="s">
        <v>300</v>
      </c>
      <c r="C83" s="385">
        <v>0.05</v>
      </c>
      <c r="D83" s="385">
        <v>0.06</v>
      </c>
      <c r="E83" s="385">
        <v>0.06</v>
      </c>
      <c r="F83" s="385">
        <v>0.05</v>
      </c>
      <c r="G83" s="385">
        <v>0.05</v>
      </c>
      <c r="H83" s="420">
        <v>0.05</v>
      </c>
      <c r="I83" s="386"/>
    </row>
    <row r="84" spans="2:9" ht="13" x14ac:dyDescent="0.15">
      <c r="B84" s="417"/>
      <c r="C84" s="385"/>
      <c r="D84" s="385"/>
      <c r="E84" s="385"/>
      <c r="F84" s="385"/>
      <c r="G84" s="385"/>
      <c r="H84" s="420"/>
      <c r="I84" s="386"/>
    </row>
    <row r="85" spans="2:9" ht="13" x14ac:dyDescent="0.15">
      <c r="B85" s="417" t="s">
        <v>242</v>
      </c>
      <c r="C85" s="385">
        <v>0.04</v>
      </c>
      <c r="D85" s="385">
        <v>0.04</v>
      </c>
      <c r="E85" s="385">
        <v>0.06</v>
      </c>
      <c r="F85" s="385">
        <v>0.06</v>
      </c>
      <c r="G85" s="385">
        <v>7.0000000000000007E-2</v>
      </c>
      <c r="H85" s="420">
        <v>7.0000000000000007E-2</v>
      </c>
      <c r="I85" s="386"/>
    </row>
    <row r="86" spans="2:9" ht="13" x14ac:dyDescent="0.15">
      <c r="B86" s="417"/>
      <c r="C86" s="385"/>
      <c r="D86" s="385"/>
      <c r="E86" s="385"/>
      <c r="F86" s="385"/>
      <c r="G86" s="385"/>
      <c r="H86" s="420"/>
      <c r="I86" s="386"/>
    </row>
    <row r="87" spans="2:9" ht="13" x14ac:dyDescent="0.15">
      <c r="B87" s="417" t="s">
        <v>316</v>
      </c>
      <c r="C87" s="385">
        <v>0</v>
      </c>
      <c r="D87" s="385">
        <v>0.05</v>
      </c>
      <c r="E87" s="385">
        <v>0.05</v>
      </c>
      <c r="F87" s="385">
        <v>0.05</v>
      </c>
      <c r="G87" s="385">
        <v>0.05</v>
      </c>
      <c r="H87" s="420">
        <v>0.05</v>
      </c>
      <c r="I87" s="386"/>
    </row>
    <row r="88" spans="2:9" ht="13" x14ac:dyDescent="0.15">
      <c r="B88" s="423" t="s">
        <v>321</v>
      </c>
      <c r="C88" s="402">
        <f t="shared" ref="C88:H88" si="5">SUM(C67:C87)</f>
        <v>1.0000000000000002</v>
      </c>
      <c r="D88" s="402">
        <f t="shared" si="5"/>
        <v>1.0000000000000002</v>
      </c>
      <c r="E88" s="402">
        <f t="shared" si="5"/>
        <v>1.0000000000000004</v>
      </c>
      <c r="F88" s="402">
        <f t="shared" si="5"/>
        <v>1.0000000000000004</v>
      </c>
      <c r="G88" s="402">
        <f t="shared" si="5"/>
        <v>1.0000000000000004</v>
      </c>
      <c r="H88" s="429">
        <f t="shared" si="5"/>
        <v>1.0000000000000002</v>
      </c>
      <c r="I88" s="386"/>
    </row>
    <row r="89" spans="2:9" ht="13" x14ac:dyDescent="0.15">
      <c r="B89" s="423"/>
      <c r="C89" s="386"/>
      <c r="D89" s="386"/>
      <c r="E89" s="386"/>
      <c r="F89" s="386"/>
      <c r="G89" s="386"/>
      <c r="H89" s="430"/>
      <c r="I89" s="386"/>
    </row>
    <row r="90" spans="2:9" ht="13" x14ac:dyDescent="0.15">
      <c r="B90" s="676" t="s">
        <v>322</v>
      </c>
      <c r="C90" s="677"/>
      <c r="D90" s="677"/>
      <c r="E90" s="677"/>
      <c r="F90" s="677"/>
      <c r="G90" s="677"/>
      <c r="H90" s="678"/>
      <c r="I90" s="386"/>
    </row>
    <row r="91" spans="2:9" ht="13" x14ac:dyDescent="0.15">
      <c r="B91" s="417" t="s">
        <v>317</v>
      </c>
      <c r="C91" s="406">
        <v>0.08</v>
      </c>
      <c r="D91" s="406">
        <v>0.06</v>
      </c>
      <c r="E91" s="406">
        <v>0.05</v>
      </c>
      <c r="F91" s="406">
        <v>0.05</v>
      </c>
      <c r="G91" s="406">
        <v>0.05</v>
      </c>
      <c r="H91" s="431">
        <v>0.05</v>
      </c>
      <c r="I91" s="386"/>
    </row>
    <row r="92" spans="2:9" ht="13" x14ac:dyDescent="0.15">
      <c r="B92" s="417"/>
      <c r="C92" s="386"/>
      <c r="D92" s="386"/>
      <c r="E92" s="386"/>
      <c r="F92" s="386"/>
      <c r="G92" s="386"/>
      <c r="H92" s="430"/>
      <c r="I92" s="386"/>
    </row>
    <row r="93" spans="2:9" s="400" customFormat="1" ht="25.25" customHeight="1" x14ac:dyDescent="0.15">
      <c r="B93" s="668" t="s">
        <v>393</v>
      </c>
      <c r="C93" s="669"/>
      <c r="D93" s="669"/>
      <c r="E93" s="669"/>
      <c r="F93" s="669"/>
      <c r="G93" s="669"/>
      <c r="H93" s="670"/>
      <c r="I93" s="412"/>
    </row>
    <row r="94" spans="2:9" s="398" customFormat="1" ht="27" customHeight="1" x14ac:dyDescent="0.15">
      <c r="B94" s="668" t="s">
        <v>394</v>
      </c>
      <c r="C94" s="669"/>
      <c r="D94" s="669"/>
      <c r="E94" s="669"/>
      <c r="F94" s="669"/>
      <c r="G94" s="669"/>
      <c r="H94" s="670"/>
      <c r="I94" s="411"/>
    </row>
    <row r="95" spans="2:9" s="398" customFormat="1" ht="24.5" customHeight="1" x14ac:dyDescent="0.15">
      <c r="B95" s="659" t="s">
        <v>334</v>
      </c>
      <c r="C95" s="660"/>
      <c r="D95" s="660"/>
      <c r="E95" s="660"/>
      <c r="F95" s="660"/>
      <c r="G95" s="660"/>
      <c r="H95" s="661"/>
      <c r="I95" s="413"/>
    </row>
    <row r="96" spans="2:9" s="399" customFormat="1" ht="13.75" customHeight="1" x14ac:dyDescent="0.15">
      <c r="B96" s="659" t="s">
        <v>314</v>
      </c>
      <c r="C96" s="660"/>
      <c r="D96" s="660"/>
      <c r="E96" s="660"/>
      <c r="F96" s="660"/>
      <c r="G96" s="660"/>
      <c r="H96" s="661"/>
      <c r="I96" s="413"/>
    </row>
    <row r="97" spans="2:9" s="399" customFormat="1" ht="15" customHeight="1" thickBot="1" x14ac:dyDescent="0.2">
      <c r="B97" s="662" t="s">
        <v>315</v>
      </c>
      <c r="C97" s="663"/>
      <c r="D97" s="663"/>
      <c r="E97" s="663"/>
      <c r="F97" s="663"/>
      <c r="G97" s="663"/>
      <c r="H97" s="664"/>
      <c r="I97" s="413"/>
    </row>
    <row r="98" spans="2:9" ht="18" thickTop="1" thickBot="1" x14ac:dyDescent="0.25">
      <c r="B98" s="403"/>
    </row>
    <row r="99" spans="2:9" s="196" customFormat="1" ht="21" thickTop="1" x14ac:dyDescent="0.2">
      <c r="B99" s="665" t="s">
        <v>233</v>
      </c>
      <c r="C99" s="666"/>
      <c r="D99" s="666"/>
      <c r="E99" s="666"/>
      <c r="F99" s="666"/>
      <c r="G99" s="666"/>
      <c r="H99" s="667"/>
      <c r="I99" s="346"/>
    </row>
    <row r="100" spans="2:9" s="197" customFormat="1" ht="15" customHeight="1" x14ac:dyDescent="0.2">
      <c r="B100" s="601" t="s">
        <v>356</v>
      </c>
      <c r="C100" s="384"/>
      <c r="D100" s="384"/>
      <c r="E100" s="384"/>
      <c r="F100" s="384"/>
      <c r="G100" s="384"/>
      <c r="H100" s="414"/>
      <c r="I100" s="384"/>
    </row>
    <row r="101" spans="2:9" s="198" customFormat="1" ht="13" x14ac:dyDescent="0.15">
      <c r="B101" s="415" t="s">
        <v>324</v>
      </c>
      <c r="C101" s="407">
        <v>25000</v>
      </c>
      <c r="D101" s="407">
        <v>35000</v>
      </c>
      <c r="E101" s="407">
        <v>45000</v>
      </c>
      <c r="F101" s="407">
        <v>55000</v>
      </c>
      <c r="G101" s="407">
        <v>85000</v>
      </c>
      <c r="H101" s="416">
        <v>125000</v>
      </c>
      <c r="I101" s="384"/>
    </row>
    <row r="102" spans="2:9" s="197" customFormat="1" x14ac:dyDescent="0.2">
      <c r="B102" s="417"/>
      <c r="C102" s="408"/>
      <c r="D102" s="408"/>
      <c r="E102" s="408"/>
      <c r="F102" s="408"/>
      <c r="G102" s="408"/>
      <c r="H102" s="418"/>
      <c r="I102" s="384"/>
    </row>
    <row r="103" spans="2:9" s="87" customFormat="1" ht="13" x14ac:dyDescent="0.15">
      <c r="B103" s="419" t="s">
        <v>234</v>
      </c>
      <c r="C103" s="385">
        <v>0.1</v>
      </c>
      <c r="D103" s="385">
        <v>0.1</v>
      </c>
      <c r="E103" s="385">
        <v>0.1</v>
      </c>
      <c r="F103" s="385">
        <v>0.1</v>
      </c>
      <c r="G103" s="385">
        <v>0.1</v>
      </c>
      <c r="H103" s="420">
        <v>0.1</v>
      </c>
      <c r="I103" s="386"/>
    </row>
    <row r="104" spans="2:9" s="197" customFormat="1" x14ac:dyDescent="0.2">
      <c r="B104" s="417"/>
      <c r="C104" s="387"/>
      <c r="D104" s="387"/>
      <c r="E104" s="387"/>
      <c r="F104" s="387"/>
      <c r="G104" s="387"/>
      <c r="H104" s="421"/>
      <c r="I104" s="389"/>
    </row>
    <row r="105" spans="2:9" s="197" customFormat="1" x14ac:dyDescent="0.2">
      <c r="B105" s="419" t="s">
        <v>395</v>
      </c>
      <c r="C105" s="390">
        <f>'2015 Fed Tax Rates'!B38</f>
        <v>1.7600000000000001E-2</v>
      </c>
      <c r="D105" s="390">
        <f>'2015 Fed Tax Rates'!C38</f>
        <v>4.1142857142857141E-2</v>
      </c>
      <c r="E105" s="390">
        <f>'2015 Fed Tax Rates'!D38</f>
        <v>6.0833333333333336E-2</v>
      </c>
      <c r="F105" s="390">
        <f>'2015 Fed Tax Rates'!E38</f>
        <v>7.7045454545454542E-2</v>
      </c>
      <c r="G105" s="390">
        <f>'2015 Fed Tax Rates'!F38</f>
        <v>0.10279411764705883</v>
      </c>
      <c r="H105" s="422">
        <f>'2015 Fed Tax Rates'!G38</f>
        <v>0.14149600000000001</v>
      </c>
      <c r="I105" s="389"/>
    </row>
    <row r="106" spans="2:9" ht="13" x14ac:dyDescent="0.15">
      <c r="B106" s="419" t="s">
        <v>396</v>
      </c>
      <c r="C106" s="390">
        <v>6.2E-2</v>
      </c>
      <c r="D106" s="390">
        <v>6.2E-2</v>
      </c>
      <c r="E106" s="390">
        <v>6.2E-2</v>
      </c>
      <c r="F106" s="390">
        <v>6.2E-2</v>
      </c>
      <c r="G106" s="390">
        <v>6.2E-2</v>
      </c>
      <c r="H106" s="422">
        <v>6.2E-2</v>
      </c>
      <c r="I106" s="386"/>
    </row>
    <row r="107" spans="2:9" ht="13" x14ac:dyDescent="0.15">
      <c r="B107" s="419" t="s">
        <v>397</v>
      </c>
      <c r="C107" s="390">
        <v>1.4500000000000001E-2</v>
      </c>
      <c r="D107" s="390">
        <v>1.4500000000000001E-2</v>
      </c>
      <c r="E107" s="390">
        <v>1.4500000000000001E-2</v>
      </c>
      <c r="F107" s="390">
        <v>1.4500000000000001E-2</v>
      </c>
      <c r="G107" s="390">
        <v>1.4500000000000001E-2</v>
      </c>
      <c r="H107" s="422">
        <v>1.4500000000000001E-2</v>
      </c>
      <c r="I107" s="386"/>
    </row>
    <row r="108" spans="2:9" ht="13" x14ac:dyDescent="0.15">
      <c r="B108" s="419" t="s">
        <v>398</v>
      </c>
      <c r="C108" s="390">
        <v>0.02</v>
      </c>
      <c r="D108" s="390">
        <v>0.02</v>
      </c>
      <c r="E108" s="390">
        <v>0.02</v>
      </c>
      <c r="F108" s="390">
        <v>0.02</v>
      </c>
      <c r="G108" s="390">
        <v>0.02</v>
      </c>
      <c r="H108" s="422">
        <v>0.02</v>
      </c>
      <c r="I108" s="386"/>
    </row>
    <row r="109" spans="2:9" ht="13" x14ac:dyDescent="0.15">
      <c r="B109" s="419" t="s">
        <v>399</v>
      </c>
      <c r="C109" s="390">
        <v>0</v>
      </c>
      <c r="D109" s="390">
        <v>0</v>
      </c>
      <c r="E109" s="390">
        <v>0</v>
      </c>
      <c r="F109" s="390">
        <v>0</v>
      </c>
      <c r="G109" s="390">
        <v>0</v>
      </c>
      <c r="H109" s="422">
        <v>0</v>
      </c>
      <c r="I109" s="386"/>
    </row>
    <row r="110" spans="2:9" ht="13" x14ac:dyDescent="0.15">
      <c r="B110" s="423" t="s">
        <v>335</v>
      </c>
      <c r="C110" s="409">
        <f>SUM(C105:C109)</f>
        <v>0.11410000000000001</v>
      </c>
      <c r="D110" s="409">
        <f t="shared" ref="D110:H110" si="6">SUM(D105:D109)</f>
        <v>0.13764285714285715</v>
      </c>
      <c r="E110" s="409">
        <f t="shared" si="6"/>
        <v>0.15733333333333333</v>
      </c>
      <c r="F110" s="409">
        <f t="shared" si="6"/>
        <v>0.17354545454545453</v>
      </c>
      <c r="G110" s="409">
        <f t="shared" si="6"/>
        <v>0.19929411764705882</v>
      </c>
      <c r="H110" s="523">
        <f t="shared" si="6"/>
        <v>0.23799600000000001</v>
      </c>
      <c r="I110" s="386"/>
    </row>
    <row r="111" spans="2:9" ht="13" x14ac:dyDescent="0.15">
      <c r="B111" s="417"/>
      <c r="C111" s="386"/>
      <c r="D111" s="386"/>
      <c r="E111" s="386"/>
      <c r="F111" s="386"/>
      <c r="G111" s="386"/>
      <c r="H111" s="430"/>
      <c r="I111" s="386"/>
    </row>
    <row r="112" spans="2:9" ht="13" x14ac:dyDescent="0.15">
      <c r="B112" s="673" t="s">
        <v>307</v>
      </c>
      <c r="C112" s="674"/>
      <c r="D112" s="674"/>
      <c r="E112" s="674"/>
      <c r="F112" s="674"/>
      <c r="G112" s="674"/>
      <c r="H112" s="675"/>
      <c r="I112" s="388"/>
    </row>
    <row r="113" spans="2:9" s="301" customFormat="1" ht="18" x14ac:dyDescent="0.2">
      <c r="B113" s="415" t="s">
        <v>325</v>
      </c>
      <c r="C113" s="407">
        <f>C101-(C101*C103)-(C101*(SUM(C105:C109)))</f>
        <v>19647.5</v>
      </c>
      <c r="D113" s="407">
        <f t="shared" ref="D113:H113" si="7">D101-(D101*D103)-(D101*(SUM(D105:D109)))</f>
        <v>26682.5</v>
      </c>
      <c r="E113" s="407">
        <f t="shared" si="7"/>
        <v>33420</v>
      </c>
      <c r="F113" s="407">
        <f t="shared" si="7"/>
        <v>39955</v>
      </c>
      <c r="G113" s="407">
        <f t="shared" si="7"/>
        <v>59560</v>
      </c>
      <c r="H113" s="416">
        <f t="shared" si="7"/>
        <v>82750.5</v>
      </c>
      <c r="I113" s="384">
        <f>I101-(I101*I103)-(I101*I106)</f>
        <v>0</v>
      </c>
    </row>
    <row r="114" spans="2:9" ht="12.5" customHeight="1" x14ac:dyDescent="0.15">
      <c r="B114" s="425"/>
      <c r="C114" s="410"/>
      <c r="D114" s="410"/>
      <c r="E114" s="410"/>
      <c r="F114" s="410"/>
      <c r="G114" s="410"/>
      <c r="H114" s="426"/>
      <c r="I114" s="388"/>
    </row>
    <row r="115" spans="2:9" s="87" customFormat="1" ht="13" x14ac:dyDescent="0.15">
      <c r="B115" s="427" t="s">
        <v>235</v>
      </c>
      <c r="C115" s="385">
        <v>0.4</v>
      </c>
      <c r="D115" s="385">
        <v>0.36</v>
      </c>
      <c r="E115" s="385">
        <v>0.34</v>
      </c>
      <c r="F115" s="385">
        <v>0.32</v>
      </c>
      <c r="G115" s="385">
        <v>0.31</v>
      </c>
      <c r="H115" s="420">
        <v>0.3</v>
      </c>
      <c r="I115" s="386"/>
    </row>
    <row r="116" spans="2:9" s="197" customFormat="1" x14ac:dyDescent="0.2">
      <c r="B116" s="428"/>
      <c r="C116" s="387"/>
      <c r="D116" s="387"/>
      <c r="E116" s="387"/>
      <c r="F116" s="387"/>
      <c r="G116" s="387"/>
      <c r="H116" s="421"/>
      <c r="I116" s="389"/>
    </row>
    <row r="117" spans="2:9" ht="13" x14ac:dyDescent="0.15">
      <c r="B117" s="428" t="s">
        <v>236</v>
      </c>
      <c r="C117" s="385">
        <v>0.15</v>
      </c>
      <c r="D117" s="385">
        <v>0.14000000000000001</v>
      </c>
      <c r="E117" s="385">
        <v>0.13</v>
      </c>
      <c r="F117" s="385">
        <v>0.12</v>
      </c>
      <c r="G117" s="385">
        <v>0.11</v>
      </c>
      <c r="H117" s="420">
        <v>0.11</v>
      </c>
      <c r="I117" s="386"/>
    </row>
    <row r="118" spans="2:9" ht="13" x14ac:dyDescent="0.15">
      <c r="B118" s="428"/>
      <c r="C118" s="385"/>
      <c r="D118" s="385"/>
      <c r="E118" s="385"/>
      <c r="F118" s="385"/>
      <c r="G118" s="385"/>
      <c r="H118" s="420"/>
      <c r="I118" s="386"/>
    </row>
    <row r="119" spans="2:9" ht="13" x14ac:dyDescent="0.15">
      <c r="B119" s="428" t="s">
        <v>237</v>
      </c>
      <c r="C119" s="385">
        <v>0.15</v>
      </c>
      <c r="D119" s="385">
        <v>0.14000000000000001</v>
      </c>
      <c r="E119" s="385">
        <v>0.14000000000000001</v>
      </c>
      <c r="F119" s="385">
        <v>0.13</v>
      </c>
      <c r="G119" s="385">
        <v>0.13</v>
      </c>
      <c r="H119" s="420">
        <v>0.13</v>
      </c>
      <c r="I119" s="386"/>
    </row>
    <row r="120" spans="2:9" ht="13" x14ac:dyDescent="0.15">
      <c r="B120" s="428"/>
      <c r="C120" s="385"/>
      <c r="D120" s="385"/>
      <c r="E120" s="385"/>
      <c r="F120" s="385"/>
      <c r="G120" s="385"/>
      <c r="H120" s="420"/>
      <c r="I120" s="386"/>
    </row>
    <row r="121" spans="2:9" ht="13" x14ac:dyDescent="0.15">
      <c r="B121" s="428" t="s">
        <v>238</v>
      </c>
      <c r="C121" s="385">
        <v>0.05</v>
      </c>
      <c r="D121" s="385">
        <v>0.05</v>
      </c>
      <c r="E121" s="385">
        <v>0.05</v>
      </c>
      <c r="F121" s="385">
        <v>0.05</v>
      </c>
      <c r="G121" s="385">
        <v>0.05</v>
      </c>
      <c r="H121" s="420">
        <v>0.05</v>
      </c>
      <c r="I121" s="386"/>
    </row>
    <row r="122" spans="2:9" ht="13" x14ac:dyDescent="0.15">
      <c r="B122" s="428"/>
      <c r="C122" s="385"/>
      <c r="D122" s="385"/>
      <c r="E122" s="385"/>
      <c r="F122" s="385"/>
      <c r="G122" s="385"/>
      <c r="H122" s="420"/>
      <c r="I122" s="386"/>
    </row>
    <row r="123" spans="2:9" s="87" customFormat="1" ht="14.5" customHeight="1" x14ac:dyDescent="0.15">
      <c r="B123" s="427" t="s">
        <v>239</v>
      </c>
      <c r="C123" s="385">
        <v>0.05</v>
      </c>
      <c r="D123" s="385">
        <v>0.05</v>
      </c>
      <c r="E123" s="385">
        <v>0.05</v>
      </c>
      <c r="F123" s="385">
        <v>0.05</v>
      </c>
      <c r="G123" s="385">
        <v>0.05</v>
      </c>
      <c r="H123" s="420">
        <v>0.05</v>
      </c>
      <c r="I123" s="386"/>
    </row>
    <row r="124" spans="2:9" s="87" customFormat="1" ht="14.5" customHeight="1" x14ac:dyDescent="0.15">
      <c r="B124" s="427"/>
      <c r="C124" s="385"/>
      <c r="D124" s="385"/>
      <c r="E124" s="385"/>
      <c r="F124" s="385"/>
      <c r="G124" s="385"/>
      <c r="H124" s="420"/>
      <c r="I124" s="386"/>
    </row>
    <row r="125" spans="2:9" ht="13" x14ac:dyDescent="0.15">
      <c r="B125" s="428" t="s">
        <v>240</v>
      </c>
      <c r="C125" s="385">
        <v>0.03</v>
      </c>
      <c r="D125" s="385">
        <v>0.04</v>
      </c>
      <c r="E125" s="385">
        <v>0.04</v>
      </c>
      <c r="F125" s="385">
        <v>0.05</v>
      </c>
      <c r="G125" s="385">
        <v>7.0000000000000007E-2</v>
      </c>
      <c r="H125" s="420">
        <v>7.0000000000000007E-2</v>
      </c>
      <c r="I125" s="386"/>
    </row>
    <row r="126" spans="2:9" ht="13" x14ac:dyDescent="0.15">
      <c r="B126" s="428"/>
      <c r="C126" s="385"/>
      <c r="D126" s="385"/>
      <c r="E126" s="385"/>
      <c r="F126" s="385"/>
      <c r="G126" s="385"/>
      <c r="H126" s="420"/>
      <c r="I126" s="386"/>
    </row>
    <row r="127" spans="2:9" ht="13" x14ac:dyDescent="0.15">
      <c r="B127" s="428" t="s">
        <v>156</v>
      </c>
      <c r="C127" s="385">
        <v>0.04</v>
      </c>
      <c r="D127" s="385">
        <v>0.04</v>
      </c>
      <c r="E127" s="385">
        <v>0.05</v>
      </c>
      <c r="F127" s="385">
        <v>0.06</v>
      </c>
      <c r="G127" s="385">
        <v>0.06</v>
      </c>
      <c r="H127" s="420">
        <v>7.0000000000000007E-2</v>
      </c>
      <c r="I127" s="386"/>
    </row>
    <row r="128" spans="2:9" ht="13" x14ac:dyDescent="0.15">
      <c r="B128" s="417"/>
      <c r="C128" s="385"/>
      <c r="D128" s="385"/>
      <c r="E128" s="385"/>
      <c r="F128" s="385"/>
      <c r="G128" s="385"/>
      <c r="H128" s="420"/>
      <c r="I128" s="386"/>
    </row>
    <row r="129" spans="2:9" ht="13" x14ac:dyDescent="0.15">
      <c r="B129" s="417" t="s">
        <v>241</v>
      </c>
      <c r="C129" s="385">
        <v>0.04</v>
      </c>
      <c r="D129" s="385">
        <v>0.04</v>
      </c>
      <c r="E129" s="385">
        <v>0.04</v>
      </c>
      <c r="F129" s="385">
        <v>0.05</v>
      </c>
      <c r="G129" s="385">
        <v>0.05</v>
      </c>
      <c r="H129" s="420">
        <v>0.05</v>
      </c>
      <c r="I129" s="386"/>
    </row>
    <row r="130" spans="2:9" ht="13" x14ac:dyDescent="0.15">
      <c r="B130" s="417"/>
      <c r="C130" s="385"/>
      <c r="D130" s="385"/>
      <c r="E130" s="385"/>
      <c r="F130" s="385"/>
      <c r="G130" s="385"/>
      <c r="H130" s="420"/>
      <c r="I130" s="386"/>
    </row>
    <row r="131" spans="2:9" ht="13" x14ac:dyDescent="0.15">
      <c r="B131" s="417" t="s">
        <v>300</v>
      </c>
      <c r="C131" s="385">
        <v>0.06</v>
      </c>
      <c r="D131" s="385">
        <v>0.06</v>
      </c>
      <c r="E131" s="385">
        <v>0.06</v>
      </c>
      <c r="F131" s="385">
        <v>0.06</v>
      </c>
      <c r="G131" s="385">
        <v>0.05</v>
      </c>
      <c r="H131" s="420">
        <v>0.05</v>
      </c>
      <c r="I131" s="386"/>
    </row>
    <row r="132" spans="2:9" ht="13" x14ac:dyDescent="0.15">
      <c r="B132" s="417"/>
      <c r="C132" s="385"/>
      <c r="D132" s="385"/>
      <c r="E132" s="385"/>
      <c r="F132" s="385"/>
      <c r="G132" s="385"/>
      <c r="H132" s="420"/>
      <c r="I132" s="386"/>
    </row>
    <row r="133" spans="2:9" ht="13" x14ac:dyDescent="0.15">
      <c r="B133" s="417" t="s">
        <v>242</v>
      </c>
      <c r="C133" s="385">
        <v>0.03</v>
      </c>
      <c r="D133" s="385">
        <v>0.04</v>
      </c>
      <c r="E133" s="385">
        <v>0.05</v>
      </c>
      <c r="F133" s="385">
        <v>0.06</v>
      </c>
      <c r="G133" s="385">
        <v>7.0000000000000007E-2</v>
      </c>
      <c r="H133" s="420">
        <v>7.0000000000000007E-2</v>
      </c>
      <c r="I133" s="386"/>
    </row>
    <row r="134" spans="2:9" ht="13" x14ac:dyDescent="0.15">
      <c r="B134" s="417"/>
      <c r="C134" s="385"/>
      <c r="D134" s="385"/>
      <c r="E134" s="385"/>
      <c r="F134" s="385"/>
      <c r="G134" s="385"/>
      <c r="H134" s="420"/>
      <c r="I134" s="386"/>
    </row>
    <row r="135" spans="2:9" ht="13" x14ac:dyDescent="0.15">
      <c r="B135" s="417" t="s">
        <v>316</v>
      </c>
      <c r="C135" s="385">
        <v>0</v>
      </c>
      <c r="D135" s="385">
        <v>0.04</v>
      </c>
      <c r="E135" s="385">
        <v>0.05</v>
      </c>
      <c r="F135" s="385">
        <v>0.05</v>
      </c>
      <c r="G135" s="385">
        <v>0.05</v>
      </c>
      <c r="H135" s="420">
        <v>0.05</v>
      </c>
      <c r="I135" s="386"/>
    </row>
    <row r="136" spans="2:9" ht="13" x14ac:dyDescent="0.15">
      <c r="B136" s="423" t="s">
        <v>321</v>
      </c>
      <c r="C136" s="402">
        <f t="shared" ref="C136:H136" si="8">SUM(C115:C135)</f>
        <v>1.0000000000000002</v>
      </c>
      <c r="D136" s="402">
        <f t="shared" si="8"/>
        <v>1.0000000000000002</v>
      </c>
      <c r="E136" s="402">
        <f t="shared" si="8"/>
        <v>1.0000000000000004</v>
      </c>
      <c r="F136" s="402">
        <f t="shared" si="8"/>
        <v>1.0000000000000004</v>
      </c>
      <c r="G136" s="402">
        <f t="shared" si="8"/>
        <v>1.0000000000000004</v>
      </c>
      <c r="H136" s="429">
        <f t="shared" si="8"/>
        <v>1.0000000000000004</v>
      </c>
      <c r="I136" s="386"/>
    </row>
    <row r="137" spans="2:9" ht="13" x14ac:dyDescent="0.15">
      <c r="B137" s="423"/>
      <c r="C137" s="386"/>
      <c r="D137" s="386"/>
      <c r="E137" s="386"/>
      <c r="F137" s="386"/>
      <c r="G137" s="386"/>
      <c r="H137" s="430"/>
      <c r="I137" s="386"/>
    </row>
    <row r="138" spans="2:9" ht="13" x14ac:dyDescent="0.15">
      <c r="B138" s="676" t="s">
        <v>322</v>
      </c>
      <c r="C138" s="677"/>
      <c r="D138" s="677"/>
      <c r="E138" s="677"/>
      <c r="F138" s="677"/>
      <c r="G138" s="677"/>
      <c r="H138" s="678"/>
      <c r="I138" s="386"/>
    </row>
    <row r="139" spans="2:9" ht="13" x14ac:dyDescent="0.15">
      <c r="B139" s="417" t="s">
        <v>317</v>
      </c>
      <c r="C139" s="406">
        <v>0</v>
      </c>
      <c r="D139" s="406">
        <v>0</v>
      </c>
      <c r="E139" s="406">
        <v>0</v>
      </c>
      <c r="F139" s="406">
        <v>0</v>
      </c>
      <c r="G139" s="406">
        <v>0</v>
      </c>
      <c r="H139" s="431">
        <v>0</v>
      </c>
      <c r="I139" s="386"/>
    </row>
    <row r="140" spans="2:9" ht="13" x14ac:dyDescent="0.15">
      <c r="B140" s="417"/>
      <c r="C140" s="386"/>
      <c r="D140" s="386"/>
      <c r="E140" s="386"/>
      <c r="F140" s="386"/>
      <c r="G140" s="386"/>
      <c r="H140" s="430"/>
      <c r="I140" s="386"/>
    </row>
    <row r="141" spans="2:9" s="400" customFormat="1" ht="25.25" customHeight="1" x14ac:dyDescent="0.15">
      <c r="B141" s="668" t="s">
        <v>393</v>
      </c>
      <c r="C141" s="669"/>
      <c r="D141" s="669"/>
      <c r="E141" s="669"/>
      <c r="F141" s="669"/>
      <c r="G141" s="669"/>
      <c r="H141" s="670"/>
      <c r="I141" s="412"/>
    </row>
    <row r="142" spans="2:9" s="398" customFormat="1" ht="27" customHeight="1" x14ac:dyDescent="0.15">
      <c r="B142" s="668" t="s">
        <v>394</v>
      </c>
      <c r="C142" s="669"/>
      <c r="D142" s="669"/>
      <c r="E142" s="669"/>
      <c r="F142" s="669"/>
      <c r="G142" s="669"/>
      <c r="H142" s="670"/>
      <c r="I142" s="411"/>
    </row>
    <row r="143" spans="2:9" s="398" customFormat="1" ht="24.5" customHeight="1" x14ac:dyDescent="0.15">
      <c r="B143" s="659" t="s">
        <v>334</v>
      </c>
      <c r="C143" s="660"/>
      <c r="D143" s="660"/>
      <c r="E143" s="660"/>
      <c r="F143" s="660"/>
      <c r="G143" s="660"/>
      <c r="H143" s="661"/>
      <c r="I143" s="413"/>
    </row>
    <row r="144" spans="2:9" s="399" customFormat="1" ht="13.75" customHeight="1" x14ac:dyDescent="0.15">
      <c r="B144" s="659" t="s">
        <v>314</v>
      </c>
      <c r="C144" s="660"/>
      <c r="D144" s="660"/>
      <c r="E144" s="660"/>
      <c r="F144" s="660"/>
      <c r="G144" s="660"/>
      <c r="H144" s="661"/>
      <c r="I144" s="413"/>
    </row>
    <row r="145" spans="2:9" s="399" customFormat="1" ht="15" customHeight="1" thickBot="1" x14ac:dyDescent="0.2">
      <c r="B145" s="662" t="s">
        <v>315</v>
      </c>
      <c r="C145" s="663"/>
      <c r="D145" s="663"/>
      <c r="E145" s="663"/>
      <c r="F145" s="663"/>
      <c r="G145" s="663"/>
      <c r="H145" s="664"/>
      <c r="I145" s="413"/>
    </row>
    <row r="146" spans="2:9" ht="18" thickTop="1" thickBot="1" x14ac:dyDescent="0.25">
      <c r="B146" s="403"/>
    </row>
    <row r="147" spans="2:9" s="196" customFormat="1" ht="21" thickTop="1" x14ac:dyDescent="0.2">
      <c r="B147" s="665" t="s">
        <v>243</v>
      </c>
      <c r="C147" s="666"/>
      <c r="D147" s="666"/>
      <c r="E147" s="666"/>
      <c r="F147" s="666"/>
      <c r="G147" s="666"/>
      <c r="H147" s="667"/>
      <c r="I147" s="346"/>
    </row>
    <row r="148" spans="2:9" s="197" customFormat="1" ht="15" customHeight="1" x14ac:dyDescent="0.2">
      <c r="B148" s="601" t="s">
        <v>357</v>
      </c>
      <c r="C148" s="384"/>
      <c r="D148" s="384"/>
      <c r="E148" s="384"/>
      <c r="F148" s="384"/>
      <c r="G148" s="384"/>
      <c r="H148" s="414"/>
      <c r="I148" s="384"/>
    </row>
    <row r="149" spans="2:9" s="198" customFormat="1" ht="13" x14ac:dyDescent="0.15">
      <c r="B149" s="415" t="s">
        <v>324</v>
      </c>
      <c r="C149" s="407">
        <v>25000</v>
      </c>
      <c r="D149" s="407">
        <v>35000</v>
      </c>
      <c r="E149" s="407">
        <v>45000</v>
      </c>
      <c r="F149" s="407">
        <v>55000</v>
      </c>
      <c r="G149" s="407">
        <v>85000</v>
      </c>
      <c r="H149" s="416">
        <v>125000</v>
      </c>
      <c r="I149" s="384"/>
    </row>
    <row r="150" spans="2:9" s="197" customFormat="1" x14ac:dyDescent="0.2">
      <c r="B150" s="417"/>
      <c r="C150" s="408"/>
      <c r="D150" s="408"/>
      <c r="E150" s="408"/>
      <c r="F150" s="408"/>
      <c r="G150" s="408"/>
      <c r="H150" s="418"/>
      <c r="I150" s="384"/>
    </row>
    <row r="151" spans="2:9" s="87" customFormat="1" ht="13" x14ac:dyDescent="0.15">
      <c r="B151" s="419" t="s">
        <v>234</v>
      </c>
      <c r="C151" s="385">
        <v>0.1</v>
      </c>
      <c r="D151" s="385">
        <v>0.1</v>
      </c>
      <c r="E151" s="385">
        <v>0.1</v>
      </c>
      <c r="F151" s="385">
        <v>0.1</v>
      </c>
      <c r="G151" s="385">
        <v>0.1</v>
      </c>
      <c r="H151" s="420">
        <v>0.1</v>
      </c>
      <c r="I151" s="386"/>
    </row>
    <row r="152" spans="2:9" s="197" customFormat="1" x14ac:dyDescent="0.2">
      <c r="B152" s="417"/>
      <c r="C152" s="387"/>
      <c r="D152" s="387"/>
      <c r="E152" s="387"/>
      <c r="F152" s="387"/>
      <c r="G152" s="387"/>
      <c r="H152" s="421"/>
      <c r="I152" s="389"/>
    </row>
    <row r="153" spans="2:9" s="197" customFormat="1" x14ac:dyDescent="0.2">
      <c r="B153" s="419" t="s">
        <v>395</v>
      </c>
      <c r="C153" s="390">
        <f>'2015 Fed Tax Rates'!B49</f>
        <v>3.1E-2</v>
      </c>
      <c r="D153" s="390">
        <f>'2015 Fed Tax Rates'!C49</f>
        <v>5.7285714285714287E-2</v>
      </c>
      <c r="E153" s="390">
        <f>'2015 Fed Tax Rates'!D49</f>
        <v>7.7888888888888883E-2</v>
      </c>
      <c r="F153" s="390">
        <f>'2015 Fed Tax Rates'!E49</f>
        <v>9.0999999999999998E-2</v>
      </c>
      <c r="G153" s="390">
        <f>'2015 Fed Tax Rates'!F49</f>
        <v>0.13247058823529412</v>
      </c>
      <c r="H153" s="422">
        <f>'2015 Fed Tax Rates'!G49</f>
        <v>0.17008000000000001</v>
      </c>
      <c r="I153" s="389"/>
    </row>
    <row r="154" spans="2:9" ht="13" x14ac:dyDescent="0.15">
      <c r="B154" s="419" t="s">
        <v>396</v>
      </c>
      <c r="C154" s="390">
        <v>6.2E-2</v>
      </c>
      <c r="D154" s="390">
        <v>6.2E-2</v>
      </c>
      <c r="E154" s="390">
        <v>6.2E-2</v>
      </c>
      <c r="F154" s="390">
        <v>6.2E-2</v>
      </c>
      <c r="G154" s="390">
        <v>6.2E-2</v>
      </c>
      <c r="H154" s="422">
        <v>6.2E-2</v>
      </c>
      <c r="I154" s="386"/>
    </row>
    <row r="155" spans="2:9" ht="13" x14ac:dyDescent="0.15">
      <c r="B155" s="419" t="s">
        <v>397</v>
      </c>
      <c r="C155" s="390">
        <v>1.4500000000000001E-2</v>
      </c>
      <c r="D155" s="390">
        <v>1.4500000000000001E-2</v>
      </c>
      <c r="E155" s="390">
        <v>1.4500000000000001E-2</v>
      </c>
      <c r="F155" s="390">
        <v>1.4500000000000001E-2</v>
      </c>
      <c r="G155" s="390">
        <v>1.4500000000000001E-2</v>
      </c>
      <c r="H155" s="422">
        <v>1.4500000000000001E-2</v>
      </c>
      <c r="I155" s="386"/>
    </row>
    <row r="156" spans="2:9" ht="13" x14ac:dyDescent="0.15">
      <c r="B156" s="419" t="s">
        <v>398</v>
      </c>
      <c r="C156" s="390">
        <v>0.02</v>
      </c>
      <c r="D156" s="390">
        <v>0.02</v>
      </c>
      <c r="E156" s="390">
        <v>0.02</v>
      </c>
      <c r="F156" s="390">
        <v>0.02</v>
      </c>
      <c r="G156" s="390">
        <v>0.02</v>
      </c>
      <c r="H156" s="422">
        <v>0.02</v>
      </c>
      <c r="I156" s="386"/>
    </row>
    <row r="157" spans="2:9" ht="13" x14ac:dyDescent="0.15">
      <c r="B157" s="419" t="s">
        <v>399</v>
      </c>
      <c r="C157" s="390">
        <v>0</v>
      </c>
      <c r="D157" s="390">
        <v>0</v>
      </c>
      <c r="E157" s="390">
        <v>0</v>
      </c>
      <c r="F157" s="390">
        <v>0</v>
      </c>
      <c r="G157" s="390">
        <v>0</v>
      </c>
      <c r="H157" s="422">
        <v>0</v>
      </c>
      <c r="I157" s="386"/>
    </row>
    <row r="158" spans="2:9" ht="13" x14ac:dyDescent="0.15">
      <c r="B158" s="423" t="s">
        <v>335</v>
      </c>
      <c r="C158" s="409">
        <f>SUM(C153:C157)</f>
        <v>0.1275</v>
      </c>
      <c r="D158" s="409">
        <f t="shared" ref="D158:H158" si="9">SUM(D153:D157)</f>
        <v>0.15378571428571428</v>
      </c>
      <c r="E158" s="409">
        <f t="shared" si="9"/>
        <v>0.1743888888888889</v>
      </c>
      <c r="F158" s="409">
        <f t="shared" si="9"/>
        <v>0.1875</v>
      </c>
      <c r="G158" s="409">
        <f t="shared" si="9"/>
        <v>0.22897058823529412</v>
      </c>
      <c r="H158" s="523">
        <f t="shared" si="9"/>
        <v>0.26658000000000004</v>
      </c>
      <c r="I158" s="386"/>
    </row>
    <row r="159" spans="2:9" ht="13" x14ac:dyDescent="0.15">
      <c r="B159" s="417"/>
      <c r="C159" s="386"/>
      <c r="D159" s="386"/>
      <c r="E159" s="386"/>
      <c r="F159" s="386"/>
      <c r="G159" s="386"/>
      <c r="H159" s="430"/>
      <c r="I159" s="386"/>
    </row>
    <row r="160" spans="2:9" ht="13" x14ac:dyDescent="0.15">
      <c r="B160" s="673" t="s">
        <v>307</v>
      </c>
      <c r="C160" s="674"/>
      <c r="D160" s="674"/>
      <c r="E160" s="674"/>
      <c r="F160" s="674"/>
      <c r="G160" s="674"/>
      <c r="H160" s="675"/>
      <c r="I160" s="388"/>
    </row>
    <row r="161" spans="2:9" s="301" customFormat="1" ht="18" x14ac:dyDescent="0.2">
      <c r="B161" s="415" t="s">
        <v>325</v>
      </c>
      <c r="C161" s="407">
        <f>C149-(C149*C151)-(C149*(SUM(C153:C157)))</f>
        <v>19312.5</v>
      </c>
      <c r="D161" s="407">
        <f t="shared" ref="D161:H161" si="10">D149-(D149*D151)-(D149*(SUM(D153:D157)))</f>
        <v>26117.5</v>
      </c>
      <c r="E161" s="407">
        <f t="shared" si="10"/>
        <v>32652.5</v>
      </c>
      <c r="F161" s="407">
        <f t="shared" si="10"/>
        <v>39187.5</v>
      </c>
      <c r="G161" s="407">
        <f t="shared" si="10"/>
        <v>57037.5</v>
      </c>
      <c r="H161" s="416">
        <f t="shared" si="10"/>
        <v>79177.5</v>
      </c>
      <c r="I161" s="384"/>
    </row>
    <row r="162" spans="2:9" ht="12.5" customHeight="1" x14ac:dyDescent="0.15">
      <c r="B162" s="425"/>
      <c r="C162" s="410"/>
      <c r="D162" s="410"/>
      <c r="E162" s="410"/>
      <c r="F162" s="410"/>
      <c r="G162" s="410"/>
      <c r="H162" s="426"/>
      <c r="I162" s="388"/>
    </row>
    <row r="163" spans="2:9" s="87" customFormat="1" ht="13" x14ac:dyDescent="0.15">
      <c r="B163" s="427" t="s">
        <v>235</v>
      </c>
      <c r="C163" s="385">
        <v>0.4</v>
      </c>
      <c r="D163" s="385">
        <v>0.39</v>
      </c>
      <c r="E163" s="385">
        <v>0.39</v>
      </c>
      <c r="F163" s="385">
        <v>0.36</v>
      </c>
      <c r="G163" s="385">
        <v>0.34</v>
      </c>
      <c r="H163" s="420">
        <v>0.3</v>
      </c>
      <c r="I163" s="386"/>
    </row>
    <row r="164" spans="2:9" s="197" customFormat="1" x14ac:dyDescent="0.2">
      <c r="B164" s="428"/>
      <c r="C164" s="387"/>
      <c r="D164" s="387"/>
      <c r="E164" s="387"/>
      <c r="F164" s="387"/>
      <c r="G164" s="387"/>
      <c r="H164" s="421"/>
      <c r="I164" s="389"/>
    </row>
    <row r="165" spans="2:9" ht="13" x14ac:dyDescent="0.15">
      <c r="B165" s="428" t="s">
        <v>236</v>
      </c>
      <c r="C165" s="385">
        <v>0.15</v>
      </c>
      <c r="D165" s="385">
        <v>0.14000000000000001</v>
      </c>
      <c r="E165" s="385">
        <v>0.14000000000000001</v>
      </c>
      <c r="F165" s="385">
        <v>0.13</v>
      </c>
      <c r="G165" s="385">
        <v>0.13</v>
      </c>
      <c r="H165" s="420">
        <v>0.12</v>
      </c>
      <c r="I165" s="386"/>
    </row>
    <row r="166" spans="2:9" ht="13" x14ac:dyDescent="0.15">
      <c r="B166" s="428"/>
      <c r="C166" s="385"/>
      <c r="D166" s="385"/>
      <c r="E166" s="385"/>
      <c r="F166" s="385"/>
      <c r="G166" s="385"/>
      <c r="H166" s="420"/>
      <c r="I166" s="386"/>
    </row>
    <row r="167" spans="2:9" ht="13" x14ac:dyDescent="0.15">
      <c r="B167" s="428" t="s">
        <v>237</v>
      </c>
      <c r="C167" s="385">
        <v>0.15</v>
      </c>
      <c r="D167" s="385">
        <v>0.14000000000000001</v>
      </c>
      <c r="E167" s="385">
        <v>0.14000000000000001</v>
      </c>
      <c r="F167" s="385">
        <v>0.13</v>
      </c>
      <c r="G167" s="385">
        <v>0.13</v>
      </c>
      <c r="H167" s="420">
        <v>0.12</v>
      </c>
      <c r="I167" s="386"/>
    </row>
    <row r="168" spans="2:9" ht="13" x14ac:dyDescent="0.15">
      <c r="B168" s="428"/>
      <c r="C168" s="385"/>
      <c r="D168" s="385"/>
      <c r="E168" s="385"/>
      <c r="F168" s="385"/>
      <c r="G168" s="385"/>
      <c r="H168" s="420"/>
      <c r="I168" s="386"/>
    </row>
    <row r="169" spans="2:9" ht="13" x14ac:dyDescent="0.15">
      <c r="B169" s="428" t="s">
        <v>238</v>
      </c>
      <c r="C169" s="385">
        <v>0.03</v>
      </c>
      <c r="D169" s="385">
        <v>0.03</v>
      </c>
      <c r="E169" s="385">
        <v>0.04</v>
      </c>
      <c r="F169" s="385">
        <v>0.04</v>
      </c>
      <c r="G169" s="385">
        <v>0.05</v>
      </c>
      <c r="H169" s="420">
        <v>0.05</v>
      </c>
      <c r="I169" s="386"/>
    </row>
    <row r="170" spans="2:9" ht="13" x14ac:dyDescent="0.15">
      <c r="B170" s="428"/>
      <c r="C170" s="385"/>
      <c r="D170" s="385"/>
      <c r="E170" s="385"/>
      <c r="F170" s="385"/>
      <c r="G170" s="385"/>
      <c r="H170" s="420"/>
      <c r="I170" s="386"/>
    </row>
    <row r="171" spans="2:9" s="87" customFormat="1" ht="14.5" customHeight="1" x14ac:dyDescent="0.15">
      <c r="B171" s="427" t="s">
        <v>239</v>
      </c>
      <c r="C171" s="385">
        <v>0.05</v>
      </c>
      <c r="D171" s="385">
        <v>0.05</v>
      </c>
      <c r="E171" s="385">
        <v>0.05</v>
      </c>
      <c r="F171" s="385">
        <v>0.05</v>
      </c>
      <c r="G171" s="385">
        <v>0.05</v>
      </c>
      <c r="H171" s="420">
        <v>0.05</v>
      </c>
      <c r="I171" s="386"/>
    </row>
    <row r="172" spans="2:9" s="87" customFormat="1" ht="14.5" customHeight="1" x14ac:dyDescent="0.15">
      <c r="B172" s="427"/>
      <c r="C172" s="385"/>
      <c r="D172" s="385"/>
      <c r="E172" s="385"/>
      <c r="F172" s="385"/>
      <c r="G172" s="385"/>
      <c r="H172" s="420"/>
      <c r="I172" s="386"/>
    </row>
    <row r="173" spans="2:9" ht="13" x14ac:dyDescent="0.15">
      <c r="B173" s="428" t="s">
        <v>240</v>
      </c>
      <c r="C173" s="385">
        <v>0.03</v>
      </c>
      <c r="D173" s="385">
        <v>0.04</v>
      </c>
      <c r="E173" s="385">
        <v>0.04</v>
      </c>
      <c r="F173" s="385">
        <v>0.06</v>
      </c>
      <c r="G173" s="385">
        <v>0.06</v>
      </c>
      <c r="H173" s="420">
        <v>0.06</v>
      </c>
      <c r="I173" s="386"/>
    </row>
    <row r="174" spans="2:9" ht="13" x14ac:dyDescent="0.15">
      <c r="B174" s="428"/>
      <c r="C174" s="385"/>
      <c r="D174" s="385"/>
      <c r="E174" s="385"/>
      <c r="F174" s="385"/>
      <c r="G174" s="385"/>
      <c r="H174" s="420"/>
      <c r="I174" s="386"/>
    </row>
    <row r="175" spans="2:9" ht="13" x14ac:dyDescent="0.15">
      <c r="B175" s="428" t="s">
        <v>156</v>
      </c>
      <c r="C175" s="385">
        <v>0.05</v>
      </c>
      <c r="D175" s="385">
        <v>0.05</v>
      </c>
      <c r="E175" s="385">
        <v>0.05</v>
      </c>
      <c r="F175" s="385">
        <v>0.06</v>
      </c>
      <c r="G175" s="385">
        <v>7.0000000000000007E-2</v>
      </c>
      <c r="H175" s="420">
        <v>7.0000000000000007E-2</v>
      </c>
      <c r="I175" s="386"/>
    </row>
    <row r="176" spans="2:9" ht="13" x14ac:dyDescent="0.15">
      <c r="B176" s="417"/>
      <c r="C176" s="385"/>
      <c r="D176" s="385"/>
      <c r="E176" s="385"/>
      <c r="F176" s="385"/>
      <c r="G176" s="385"/>
      <c r="H176" s="420"/>
      <c r="I176" s="386"/>
    </row>
    <row r="177" spans="2:9" ht="13" x14ac:dyDescent="0.15">
      <c r="B177" s="417" t="s">
        <v>241</v>
      </c>
      <c r="C177" s="385">
        <v>0.05</v>
      </c>
      <c r="D177" s="385">
        <v>0.05</v>
      </c>
      <c r="E177" s="385">
        <v>0.05</v>
      </c>
      <c r="F177" s="385">
        <v>0.05</v>
      </c>
      <c r="G177" s="385">
        <v>0.05</v>
      </c>
      <c r="H177" s="420">
        <v>0.05</v>
      </c>
      <c r="I177" s="386"/>
    </row>
    <row r="178" spans="2:9" ht="13" x14ac:dyDescent="0.15">
      <c r="B178" s="417"/>
      <c r="C178" s="385"/>
      <c r="D178" s="385"/>
      <c r="E178" s="385"/>
      <c r="F178" s="385"/>
      <c r="G178" s="385"/>
      <c r="H178" s="420"/>
      <c r="I178" s="386"/>
    </row>
    <row r="179" spans="2:9" ht="13" x14ac:dyDescent="0.15">
      <c r="B179" s="417" t="s">
        <v>300</v>
      </c>
      <c r="C179" s="385">
        <v>0.06</v>
      </c>
      <c r="D179" s="385">
        <v>7.0000000000000007E-2</v>
      </c>
      <c r="E179" s="385">
        <v>0.06</v>
      </c>
      <c r="F179" s="385">
        <v>0.06</v>
      </c>
      <c r="G179" s="385">
        <v>0.06</v>
      </c>
      <c r="H179" s="420">
        <v>0.06</v>
      </c>
      <c r="I179" s="386"/>
    </row>
    <row r="180" spans="2:9" ht="13" x14ac:dyDescent="0.15">
      <c r="B180" s="417"/>
      <c r="C180" s="385"/>
      <c r="D180" s="385"/>
      <c r="E180" s="385"/>
      <c r="F180" s="385"/>
      <c r="G180" s="385"/>
      <c r="H180" s="420"/>
      <c r="I180" s="386"/>
    </row>
    <row r="181" spans="2:9" ht="13" x14ac:dyDescent="0.15">
      <c r="B181" s="417" t="s">
        <v>242</v>
      </c>
      <c r="C181" s="385">
        <v>0.03</v>
      </c>
      <c r="D181" s="385">
        <v>0.04</v>
      </c>
      <c r="E181" s="385">
        <v>0.04</v>
      </c>
      <c r="F181" s="385">
        <v>0.06</v>
      </c>
      <c r="G181" s="385">
        <v>0.06</v>
      </c>
      <c r="H181" s="420">
        <v>0.06</v>
      </c>
      <c r="I181" s="386"/>
    </row>
    <row r="182" spans="2:9" ht="13" x14ac:dyDescent="0.15">
      <c r="B182" s="417"/>
      <c r="C182" s="385"/>
      <c r="D182" s="385"/>
      <c r="E182" s="385"/>
      <c r="F182" s="385"/>
      <c r="G182" s="385"/>
      <c r="H182" s="420"/>
      <c r="I182" s="386"/>
    </row>
    <row r="183" spans="2:9" ht="13" x14ac:dyDescent="0.15">
      <c r="B183" s="417" t="s">
        <v>316</v>
      </c>
      <c r="C183" s="385">
        <v>0</v>
      </c>
      <c r="D183" s="385">
        <v>0</v>
      </c>
      <c r="E183" s="385">
        <v>0</v>
      </c>
      <c r="F183" s="385">
        <v>0</v>
      </c>
      <c r="G183" s="385">
        <v>0</v>
      </c>
      <c r="H183" s="420">
        <v>0.06</v>
      </c>
      <c r="I183" s="386"/>
    </row>
    <row r="184" spans="2:9" ht="13" x14ac:dyDescent="0.15">
      <c r="B184" s="423" t="s">
        <v>321</v>
      </c>
      <c r="C184" s="402">
        <f t="shared" ref="C184:H184" si="11">SUM(C163:C183)</f>
        <v>1.0000000000000002</v>
      </c>
      <c r="D184" s="402">
        <f t="shared" si="11"/>
        <v>1.0000000000000002</v>
      </c>
      <c r="E184" s="402">
        <f t="shared" si="11"/>
        <v>1.0000000000000002</v>
      </c>
      <c r="F184" s="402">
        <f t="shared" si="11"/>
        <v>1.0000000000000002</v>
      </c>
      <c r="G184" s="402">
        <f t="shared" si="11"/>
        <v>1.0000000000000004</v>
      </c>
      <c r="H184" s="429">
        <f t="shared" si="11"/>
        <v>1.0000000000000004</v>
      </c>
      <c r="I184" s="386"/>
    </row>
    <row r="185" spans="2:9" ht="13" x14ac:dyDescent="0.15">
      <c r="B185" s="423"/>
      <c r="C185" s="386"/>
      <c r="D185" s="386"/>
      <c r="E185" s="386"/>
      <c r="F185" s="386"/>
      <c r="G185" s="386"/>
      <c r="H185" s="430"/>
      <c r="I185" s="386"/>
    </row>
    <row r="186" spans="2:9" ht="13" x14ac:dyDescent="0.15">
      <c r="B186" s="676" t="s">
        <v>322</v>
      </c>
      <c r="C186" s="677"/>
      <c r="D186" s="677"/>
      <c r="E186" s="677"/>
      <c r="F186" s="677"/>
      <c r="G186" s="677"/>
      <c r="H186" s="678"/>
      <c r="I186" s="386"/>
    </row>
    <row r="187" spans="2:9" ht="13" x14ac:dyDescent="0.15">
      <c r="B187" s="417" t="s">
        <v>317</v>
      </c>
      <c r="C187" s="406">
        <v>0.06</v>
      </c>
      <c r="D187" s="406">
        <v>0.06</v>
      </c>
      <c r="E187" s="406">
        <v>0.05</v>
      </c>
      <c r="F187" s="406">
        <v>0.05</v>
      </c>
      <c r="G187" s="406">
        <v>0.04</v>
      </c>
      <c r="H187" s="431">
        <v>0.04</v>
      </c>
      <c r="I187" s="386"/>
    </row>
    <row r="188" spans="2:9" ht="13" x14ac:dyDescent="0.15">
      <c r="B188" s="417"/>
      <c r="C188" s="386"/>
      <c r="D188" s="386"/>
      <c r="E188" s="386"/>
      <c r="F188" s="386"/>
      <c r="G188" s="386"/>
      <c r="H188" s="430"/>
      <c r="I188" s="386"/>
    </row>
    <row r="189" spans="2:9" s="400" customFormat="1" ht="25.25" customHeight="1" x14ac:dyDescent="0.15">
      <c r="B189" s="668" t="s">
        <v>401</v>
      </c>
      <c r="C189" s="669"/>
      <c r="D189" s="669"/>
      <c r="E189" s="669"/>
      <c r="F189" s="669"/>
      <c r="G189" s="669"/>
      <c r="H189" s="670"/>
      <c r="I189" s="412"/>
    </row>
    <row r="190" spans="2:9" s="398" customFormat="1" ht="25.75" customHeight="1" x14ac:dyDescent="0.15">
      <c r="B190" s="668" t="s">
        <v>400</v>
      </c>
      <c r="C190" s="669"/>
      <c r="D190" s="669"/>
      <c r="E190" s="669"/>
      <c r="F190" s="669"/>
      <c r="G190" s="669"/>
      <c r="H190" s="670"/>
      <c r="I190" s="411"/>
    </row>
    <row r="191" spans="2:9" s="398" customFormat="1" ht="24.5" customHeight="1" x14ac:dyDescent="0.15">
      <c r="B191" s="659" t="s">
        <v>334</v>
      </c>
      <c r="C191" s="660"/>
      <c r="D191" s="660"/>
      <c r="E191" s="660"/>
      <c r="F191" s="660"/>
      <c r="G191" s="660"/>
      <c r="H191" s="661"/>
      <c r="I191" s="413"/>
    </row>
    <row r="192" spans="2:9" s="399" customFormat="1" ht="13.75" customHeight="1" x14ac:dyDescent="0.15">
      <c r="B192" s="659" t="s">
        <v>314</v>
      </c>
      <c r="C192" s="660"/>
      <c r="D192" s="660"/>
      <c r="E192" s="660"/>
      <c r="F192" s="660"/>
      <c r="G192" s="660"/>
      <c r="H192" s="661"/>
      <c r="I192" s="413"/>
    </row>
    <row r="193" spans="2:9" s="399" customFormat="1" ht="15" customHeight="1" thickBot="1" x14ac:dyDescent="0.2">
      <c r="B193" s="662" t="s">
        <v>315</v>
      </c>
      <c r="C193" s="663"/>
      <c r="D193" s="663"/>
      <c r="E193" s="663"/>
      <c r="F193" s="663"/>
      <c r="G193" s="663"/>
      <c r="H193" s="664"/>
      <c r="I193" s="413"/>
    </row>
    <row r="194" spans="2:9" s="200" customFormat="1" ht="18" thickTop="1" thickBot="1" x14ac:dyDescent="0.25">
      <c r="B194" s="404"/>
      <c r="C194" s="346"/>
      <c r="D194" s="346"/>
      <c r="E194" s="346"/>
      <c r="F194" s="346"/>
      <c r="G194" s="346"/>
      <c r="H194" s="346"/>
      <c r="I194" s="346"/>
    </row>
    <row r="195" spans="2:9" s="196" customFormat="1" ht="21" thickTop="1" x14ac:dyDescent="0.2">
      <c r="B195" s="665" t="s">
        <v>243</v>
      </c>
      <c r="C195" s="666"/>
      <c r="D195" s="666"/>
      <c r="E195" s="666"/>
      <c r="F195" s="666"/>
      <c r="G195" s="666"/>
      <c r="H195" s="667"/>
      <c r="I195" s="346"/>
    </row>
    <row r="196" spans="2:9" s="197" customFormat="1" ht="15" customHeight="1" x14ac:dyDescent="0.2">
      <c r="B196" s="601" t="s">
        <v>370</v>
      </c>
      <c r="C196" s="602"/>
      <c r="D196" s="391"/>
      <c r="E196" s="384"/>
      <c r="F196" s="391"/>
      <c r="G196" s="384"/>
      <c r="H196" s="414"/>
      <c r="I196" s="384"/>
    </row>
    <row r="197" spans="2:9" s="198" customFormat="1" ht="13" x14ac:dyDescent="0.15">
      <c r="B197" s="415" t="s">
        <v>324</v>
      </c>
      <c r="C197" s="407">
        <v>25000</v>
      </c>
      <c r="D197" s="407">
        <v>35000</v>
      </c>
      <c r="E197" s="407">
        <v>45000</v>
      </c>
      <c r="F197" s="407">
        <v>55000</v>
      </c>
      <c r="G197" s="407">
        <v>85000</v>
      </c>
      <c r="H197" s="416">
        <v>125000</v>
      </c>
      <c r="I197" s="384"/>
    </row>
    <row r="198" spans="2:9" s="197" customFormat="1" x14ac:dyDescent="0.2">
      <c r="B198" s="417"/>
      <c r="C198" s="408"/>
      <c r="D198" s="408"/>
      <c r="E198" s="408"/>
      <c r="F198" s="408"/>
      <c r="G198" s="408"/>
      <c r="H198" s="418"/>
      <c r="I198" s="384"/>
    </row>
    <row r="199" spans="2:9" s="87" customFormat="1" ht="13" x14ac:dyDescent="0.15">
      <c r="B199" s="419" t="s">
        <v>234</v>
      </c>
      <c r="C199" s="385">
        <v>0.1</v>
      </c>
      <c r="D199" s="385">
        <v>0.1</v>
      </c>
      <c r="E199" s="385">
        <v>0.1</v>
      </c>
      <c r="F199" s="385">
        <v>0.1</v>
      </c>
      <c r="G199" s="385">
        <v>0.1</v>
      </c>
      <c r="H199" s="420">
        <v>0.1</v>
      </c>
      <c r="I199" s="386"/>
    </row>
    <row r="200" spans="2:9" s="197" customFormat="1" x14ac:dyDescent="0.2">
      <c r="B200" s="417"/>
      <c r="C200" s="387"/>
      <c r="D200" s="387"/>
      <c r="E200" s="387"/>
      <c r="F200" s="387"/>
      <c r="G200" s="387"/>
      <c r="H200" s="421"/>
      <c r="I200" s="389"/>
    </row>
    <row r="201" spans="2:9" s="197" customFormat="1" x14ac:dyDescent="0.2">
      <c r="B201" s="419" t="s">
        <v>395</v>
      </c>
      <c r="C201" s="390">
        <f>'2015 Fed Tax Rates'!B60</f>
        <v>6.9750000000000006E-2</v>
      </c>
      <c r="D201" s="390">
        <f>'2015 Fed Tax Rates'!C60</f>
        <v>9.267857142857143E-2</v>
      </c>
      <c r="E201" s="390">
        <f>'2015 Fed Tax Rates'!D60</f>
        <v>0.10541666666666667</v>
      </c>
      <c r="F201" s="390">
        <f>'2015 Fed Tax Rates'!E60</f>
        <v>0.12670454545454546</v>
      </c>
      <c r="G201" s="390">
        <f>'2015 Fed Tax Rates'!F60</f>
        <v>0.17022058823529412</v>
      </c>
      <c r="H201" s="422">
        <f>'2015 Fed Tax Rates'!G60</f>
        <v>0.20149800000000001</v>
      </c>
      <c r="I201" s="389"/>
    </row>
    <row r="202" spans="2:9" ht="13" x14ac:dyDescent="0.15">
      <c r="B202" s="419" t="s">
        <v>396</v>
      </c>
      <c r="C202" s="390">
        <v>6.2E-2</v>
      </c>
      <c r="D202" s="390">
        <v>6.2E-2</v>
      </c>
      <c r="E202" s="390">
        <v>6.2E-2</v>
      </c>
      <c r="F202" s="390">
        <v>6.2E-2</v>
      </c>
      <c r="G202" s="390">
        <v>6.2E-2</v>
      </c>
      <c r="H202" s="422">
        <v>6.2E-2</v>
      </c>
      <c r="I202" s="386"/>
    </row>
    <row r="203" spans="2:9" ht="13" x14ac:dyDescent="0.15">
      <c r="B203" s="419" t="s">
        <v>397</v>
      </c>
      <c r="C203" s="390">
        <v>1.4500000000000001E-2</v>
      </c>
      <c r="D203" s="390">
        <v>1.4500000000000001E-2</v>
      </c>
      <c r="E203" s="390">
        <v>1.4500000000000001E-2</v>
      </c>
      <c r="F203" s="390">
        <v>1.4500000000000001E-2</v>
      </c>
      <c r="G203" s="390">
        <v>1.4500000000000001E-2</v>
      </c>
      <c r="H203" s="422">
        <v>1.4500000000000001E-2</v>
      </c>
      <c r="I203" s="386"/>
    </row>
    <row r="204" spans="2:9" ht="13" x14ac:dyDescent="0.15">
      <c r="B204" s="419" t="s">
        <v>398</v>
      </c>
      <c r="C204" s="390">
        <v>0.02</v>
      </c>
      <c r="D204" s="390">
        <v>0.02</v>
      </c>
      <c r="E204" s="390">
        <v>0.02</v>
      </c>
      <c r="F204" s="390">
        <v>0.02</v>
      </c>
      <c r="G204" s="390">
        <v>0.02</v>
      </c>
      <c r="H204" s="422">
        <v>0.02</v>
      </c>
      <c r="I204" s="386"/>
    </row>
    <row r="205" spans="2:9" ht="13" x14ac:dyDescent="0.15">
      <c r="B205" s="419" t="s">
        <v>399</v>
      </c>
      <c r="C205" s="390">
        <v>0</v>
      </c>
      <c r="D205" s="390">
        <v>0</v>
      </c>
      <c r="E205" s="390">
        <v>0</v>
      </c>
      <c r="F205" s="390">
        <v>0</v>
      </c>
      <c r="G205" s="390">
        <v>0</v>
      </c>
      <c r="H205" s="422">
        <v>0</v>
      </c>
      <c r="I205" s="386"/>
    </row>
    <row r="206" spans="2:9" ht="13" x14ac:dyDescent="0.15">
      <c r="B206" s="423" t="s">
        <v>335</v>
      </c>
      <c r="C206" s="409">
        <f>SUM(C201:C205)</f>
        <v>0.16625000000000001</v>
      </c>
      <c r="D206" s="409">
        <f t="shared" ref="D206:H206" si="12">SUM(D201:D205)</f>
        <v>0.18917857142857145</v>
      </c>
      <c r="E206" s="409">
        <f t="shared" si="12"/>
        <v>0.20191666666666666</v>
      </c>
      <c r="F206" s="409">
        <f t="shared" si="12"/>
        <v>0.22320454545454546</v>
      </c>
      <c r="G206" s="409">
        <f t="shared" si="12"/>
        <v>0.26672058823529415</v>
      </c>
      <c r="H206" s="523">
        <f t="shared" si="12"/>
        <v>0.29799800000000004</v>
      </c>
      <c r="I206" s="386"/>
    </row>
    <row r="207" spans="2:9" ht="13" x14ac:dyDescent="0.15">
      <c r="B207" s="417"/>
      <c r="C207" s="386"/>
      <c r="D207" s="386"/>
      <c r="E207" s="386"/>
      <c r="F207" s="386"/>
      <c r="G207" s="386"/>
      <c r="H207" s="430"/>
      <c r="I207" s="386"/>
    </row>
    <row r="208" spans="2:9" ht="13" x14ac:dyDescent="0.15">
      <c r="B208" s="673" t="s">
        <v>307</v>
      </c>
      <c r="C208" s="674"/>
      <c r="D208" s="674"/>
      <c r="E208" s="674"/>
      <c r="F208" s="674"/>
      <c r="G208" s="674"/>
      <c r="H208" s="675"/>
      <c r="I208" s="388"/>
    </row>
    <row r="209" spans="2:9" s="301" customFormat="1" ht="18" x14ac:dyDescent="0.2">
      <c r="B209" s="415" t="s">
        <v>325</v>
      </c>
      <c r="C209" s="407">
        <f>C197-(C197*C199)-(C197*(SUM(C201:C205)))</f>
        <v>18343.75</v>
      </c>
      <c r="D209" s="407">
        <f t="shared" ref="D209:H209" si="13">D197-(D197*D199)-(D197*(SUM(D201:D205)))</f>
        <v>24878.75</v>
      </c>
      <c r="E209" s="407">
        <f t="shared" si="13"/>
        <v>31413.75</v>
      </c>
      <c r="F209" s="407">
        <f t="shared" si="13"/>
        <v>37223.75</v>
      </c>
      <c r="G209" s="407">
        <f t="shared" si="13"/>
        <v>53828.75</v>
      </c>
      <c r="H209" s="416">
        <f t="shared" si="13"/>
        <v>75250.25</v>
      </c>
      <c r="I209" s="384"/>
    </row>
    <row r="210" spans="2:9" ht="12.5" customHeight="1" x14ac:dyDescent="0.15">
      <c r="B210" s="425"/>
      <c r="C210" s="410"/>
      <c r="D210" s="410"/>
      <c r="E210" s="410"/>
      <c r="F210" s="410"/>
      <c r="G210" s="410"/>
      <c r="H210" s="426"/>
      <c r="I210" s="388"/>
    </row>
    <row r="211" spans="2:9" s="87" customFormat="1" ht="13" x14ac:dyDescent="0.15">
      <c r="B211" s="427" t="s">
        <v>235</v>
      </c>
      <c r="C211" s="385">
        <v>0.4</v>
      </c>
      <c r="D211" s="385">
        <v>0.38</v>
      </c>
      <c r="E211" s="385">
        <v>0.36</v>
      </c>
      <c r="F211" s="385">
        <v>0.34</v>
      </c>
      <c r="G211" s="385">
        <v>0.32</v>
      </c>
      <c r="H211" s="420">
        <v>0.3</v>
      </c>
      <c r="I211" s="386"/>
    </row>
    <row r="212" spans="2:9" s="197" customFormat="1" x14ac:dyDescent="0.2">
      <c r="B212" s="428"/>
      <c r="C212" s="387"/>
      <c r="D212" s="387"/>
      <c r="E212" s="387"/>
      <c r="F212" s="387"/>
      <c r="G212" s="387"/>
      <c r="H212" s="421"/>
      <c r="I212" s="389"/>
    </row>
    <row r="213" spans="2:9" ht="13" x14ac:dyDescent="0.15">
      <c r="B213" s="428" t="s">
        <v>236</v>
      </c>
      <c r="C213" s="385">
        <v>0.06</v>
      </c>
      <c r="D213" s="385">
        <v>0.06</v>
      </c>
      <c r="E213" s="385">
        <v>7.0000000000000007E-2</v>
      </c>
      <c r="F213" s="385">
        <v>7.0000000000000007E-2</v>
      </c>
      <c r="G213" s="385">
        <v>7.0000000000000007E-2</v>
      </c>
      <c r="H213" s="420">
        <v>7.0000000000000007E-2</v>
      </c>
      <c r="I213" s="386"/>
    </row>
    <row r="214" spans="2:9" ht="13" x14ac:dyDescent="0.15">
      <c r="B214" s="428"/>
      <c r="C214" s="385"/>
      <c r="D214" s="385"/>
      <c r="E214" s="385"/>
      <c r="F214" s="385"/>
      <c r="G214" s="385"/>
      <c r="H214" s="420"/>
      <c r="I214" s="386"/>
    </row>
    <row r="215" spans="2:9" ht="13" x14ac:dyDescent="0.15">
      <c r="B215" s="428" t="s">
        <v>237</v>
      </c>
      <c r="C215" s="385">
        <v>0.15</v>
      </c>
      <c r="D215" s="385">
        <v>0.15</v>
      </c>
      <c r="E215" s="385">
        <v>0.14000000000000001</v>
      </c>
      <c r="F215" s="385">
        <v>0.14000000000000001</v>
      </c>
      <c r="G215" s="385">
        <v>0.13</v>
      </c>
      <c r="H215" s="420">
        <v>0.13</v>
      </c>
      <c r="I215" s="386"/>
    </row>
    <row r="216" spans="2:9" ht="13" x14ac:dyDescent="0.15">
      <c r="B216" s="428"/>
      <c r="C216" s="385"/>
      <c r="D216" s="385"/>
      <c r="E216" s="385"/>
      <c r="F216" s="385"/>
      <c r="G216" s="385"/>
      <c r="H216" s="420"/>
      <c r="I216" s="386"/>
    </row>
    <row r="217" spans="2:9" ht="13" x14ac:dyDescent="0.15">
      <c r="B217" s="428" t="s">
        <v>238</v>
      </c>
      <c r="C217" s="385">
        <v>0.04</v>
      </c>
      <c r="D217" s="385">
        <v>0.04</v>
      </c>
      <c r="E217" s="385">
        <v>0.04</v>
      </c>
      <c r="F217" s="385">
        <v>0.05</v>
      </c>
      <c r="G217" s="385">
        <v>0.05</v>
      </c>
      <c r="H217" s="420">
        <v>0.05</v>
      </c>
      <c r="I217" s="386"/>
    </row>
    <row r="218" spans="2:9" ht="13" x14ac:dyDescent="0.15">
      <c r="B218" s="428"/>
      <c r="C218" s="385"/>
      <c r="D218" s="385"/>
      <c r="E218" s="385"/>
      <c r="F218" s="385"/>
      <c r="G218" s="385"/>
      <c r="H218" s="420"/>
      <c r="I218" s="386"/>
    </row>
    <row r="219" spans="2:9" s="87" customFormat="1" ht="14.5" customHeight="1" x14ac:dyDescent="0.15">
      <c r="B219" s="427" t="s">
        <v>239</v>
      </c>
      <c r="C219" s="385">
        <v>0.05</v>
      </c>
      <c r="D219" s="385">
        <v>0.05</v>
      </c>
      <c r="E219" s="385">
        <v>0.05</v>
      </c>
      <c r="F219" s="385">
        <v>0.05</v>
      </c>
      <c r="G219" s="385">
        <v>0.05</v>
      </c>
      <c r="H219" s="420">
        <v>0.05</v>
      </c>
      <c r="I219" s="386"/>
    </row>
    <row r="220" spans="2:9" s="87" customFormat="1" ht="14.5" customHeight="1" x14ac:dyDescent="0.15">
      <c r="B220" s="427"/>
      <c r="C220" s="385"/>
      <c r="D220" s="385"/>
      <c r="E220" s="385"/>
      <c r="F220" s="385"/>
      <c r="G220" s="385"/>
      <c r="H220" s="420"/>
      <c r="I220" s="386"/>
    </row>
    <row r="221" spans="2:9" ht="13" x14ac:dyDescent="0.15">
      <c r="B221" s="428" t="s">
        <v>240</v>
      </c>
      <c r="C221" s="385">
        <v>0.06</v>
      </c>
      <c r="D221" s="385">
        <v>0.06</v>
      </c>
      <c r="E221" s="385">
        <v>7.0000000000000007E-2</v>
      </c>
      <c r="F221" s="385">
        <v>7.0000000000000007E-2</v>
      </c>
      <c r="G221" s="385">
        <v>0.08</v>
      </c>
      <c r="H221" s="420">
        <v>0.09</v>
      </c>
      <c r="I221" s="386"/>
    </row>
    <row r="222" spans="2:9" ht="13" x14ac:dyDescent="0.15">
      <c r="B222" s="428"/>
      <c r="C222" s="385"/>
      <c r="D222" s="385"/>
      <c r="E222" s="385"/>
      <c r="F222" s="385"/>
      <c r="G222" s="385"/>
      <c r="H222" s="420"/>
      <c r="I222" s="386"/>
    </row>
    <row r="223" spans="2:9" ht="13" x14ac:dyDescent="0.15">
      <c r="B223" s="428" t="s">
        <v>156</v>
      </c>
      <c r="C223" s="385">
        <v>0.05</v>
      </c>
      <c r="D223" s="385">
        <v>0.06</v>
      </c>
      <c r="E223" s="385">
        <v>0.06</v>
      </c>
      <c r="F223" s="385">
        <v>7.0000000000000007E-2</v>
      </c>
      <c r="G223" s="385">
        <v>0.08</v>
      </c>
      <c r="H223" s="420">
        <v>0.08</v>
      </c>
      <c r="I223" s="386"/>
    </row>
    <row r="224" spans="2:9" ht="13" x14ac:dyDescent="0.15">
      <c r="B224" s="417"/>
      <c r="C224" s="385"/>
      <c r="D224" s="385"/>
      <c r="E224" s="385"/>
      <c r="F224" s="385"/>
      <c r="G224" s="385"/>
      <c r="H224" s="420"/>
      <c r="I224" s="386"/>
    </row>
    <row r="225" spans="2:9" ht="13" x14ac:dyDescent="0.15">
      <c r="B225" s="417" t="s">
        <v>241</v>
      </c>
      <c r="C225" s="385">
        <v>0.05</v>
      </c>
      <c r="D225" s="385">
        <v>0.05</v>
      </c>
      <c r="E225" s="385">
        <v>0.05</v>
      </c>
      <c r="F225" s="385">
        <v>0.05</v>
      </c>
      <c r="G225" s="385">
        <v>0.05</v>
      </c>
      <c r="H225" s="420">
        <v>0.05</v>
      </c>
      <c r="I225" s="386"/>
    </row>
    <row r="226" spans="2:9" ht="13" x14ac:dyDescent="0.15">
      <c r="B226" s="417"/>
      <c r="C226" s="385"/>
      <c r="D226" s="385"/>
      <c r="E226" s="385"/>
      <c r="F226" s="385"/>
      <c r="G226" s="385"/>
      <c r="H226" s="420"/>
      <c r="I226" s="386"/>
    </row>
    <row r="227" spans="2:9" ht="13" x14ac:dyDescent="0.15">
      <c r="B227" s="417" t="s">
        <v>300</v>
      </c>
      <c r="C227" s="385">
        <v>0.06</v>
      </c>
      <c r="D227" s="385">
        <v>0.05</v>
      </c>
      <c r="E227" s="385">
        <v>0.05</v>
      </c>
      <c r="F227" s="385">
        <v>0.05</v>
      </c>
      <c r="G227" s="385">
        <v>0.04</v>
      </c>
      <c r="H227" s="420">
        <v>0.04</v>
      </c>
      <c r="I227" s="386"/>
    </row>
    <row r="228" spans="2:9" ht="13" x14ac:dyDescent="0.15">
      <c r="B228" s="417"/>
      <c r="C228" s="385"/>
      <c r="D228" s="385"/>
      <c r="E228" s="385"/>
      <c r="F228" s="385"/>
      <c r="G228" s="385"/>
      <c r="H228" s="420"/>
      <c r="I228" s="386"/>
    </row>
    <row r="229" spans="2:9" ht="13" x14ac:dyDescent="0.15">
      <c r="B229" s="417" t="s">
        <v>242</v>
      </c>
      <c r="C229" s="385">
        <v>0.05</v>
      </c>
      <c r="D229" s="385">
        <v>0.06</v>
      </c>
      <c r="E229" s="385">
        <v>0.06</v>
      </c>
      <c r="F229" s="385">
        <v>0.06</v>
      </c>
      <c r="G229" s="385">
        <v>7.0000000000000007E-2</v>
      </c>
      <c r="H229" s="420">
        <v>7.0000000000000007E-2</v>
      </c>
      <c r="I229" s="386"/>
    </row>
    <row r="230" spans="2:9" ht="13" x14ac:dyDescent="0.15">
      <c r="B230" s="417"/>
      <c r="C230" s="385"/>
      <c r="D230" s="385"/>
      <c r="E230" s="385"/>
      <c r="F230" s="385"/>
      <c r="G230" s="385"/>
      <c r="H230" s="420"/>
      <c r="I230" s="386"/>
    </row>
    <row r="231" spans="2:9" ht="13" x14ac:dyDescent="0.15">
      <c r="B231" s="417" t="s">
        <v>316</v>
      </c>
      <c r="C231" s="385">
        <v>0.03</v>
      </c>
      <c r="D231" s="385">
        <v>0.04</v>
      </c>
      <c r="E231" s="385">
        <v>0.05</v>
      </c>
      <c r="F231" s="385">
        <v>0.05</v>
      </c>
      <c r="G231" s="385">
        <v>0.06</v>
      </c>
      <c r="H231" s="420">
        <v>7.0000000000000007E-2</v>
      </c>
      <c r="I231" s="386"/>
    </row>
    <row r="232" spans="2:9" ht="13" x14ac:dyDescent="0.15">
      <c r="B232" s="423" t="s">
        <v>321</v>
      </c>
      <c r="C232" s="402">
        <f t="shared" ref="C232:H232" si="14">SUM(C211:C231)</f>
        <v>1.0000000000000002</v>
      </c>
      <c r="D232" s="402">
        <f t="shared" si="14"/>
        <v>1.0000000000000002</v>
      </c>
      <c r="E232" s="402">
        <f t="shared" si="14"/>
        <v>1.0000000000000004</v>
      </c>
      <c r="F232" s="402">
        <f t="shared" si="14"/>
        <v>1.0000000000000004</v>
      </c>
      <c r="G232" s="402">
        <f t="shared" si="14"/>
        <v>1.0000000000000002</v>
      </c>
      <c r="H232" s="429">
        <f t="shared" si="14"/>
        <v>1.0000000000000002</v>
      </c>
      <c r="I232" s="386"/>
    </row>
    <row r="233" spans="2:9" ht="13" x14ac:dyDescent="0.15">
      <c r="B233" s="423"/>
      <c r="C233" s="386"/>
      <c r="D233" s="386"/>
      <c r="E233" s="386"/>
      <c r="F233" s="386"/>
      <c r="G233" s="386"/>
      <c r="H233" s="430"/>
      <c r="I233" s="386"/>
    </row>
    <row r="234" spans="2:9" ht="13" x14ac:dyDescent="0.15">
      <c r="B234" s="676" t="s">
        <v>322</v>
      </c>
      <c r="C234" s="677"/>
      <c r="D234" s="677"/>
      <c r="E234" s="677"/>
      <c r="F234" s="677"/>
      <c r="G234" s="677"/>
      <c r="H234" s="678"/>
      <c r="I234" s="386"/>
    </row>
    <row r="235" spans="2:9" ht="13" x14ac:dyDescent="0.15">
      <c r="B235" s="417" t="s">
        <v>320</v>
      </c>
      <c r="C235" s="406">
        <v>0.03</v>
      </c>
      <c r="D235" s="406">
        <v>7.0000000000000007E-2</v>
      </c>
      <c r="E235" s="406">
        <v>0.08</v>
      </c>
      <c r="F235" s="406">
        <v>0.09</v>
      </c>
      <c r="G235" s="406">
        <v>0.1</v>
      </c>
      <c r="H235" s="431">
        <v>0.1</v>
      </c>
      <c r="I235" s="386"/>
    </row>
    <row r="236" spans="2:9" ht="13" x14ac:dyDescent="0.15">
      <c r="B236" s="417"/>
      <c r="C236" s="386"/>
      <c r="D236" s="386"/>
      <c r="E236" s="386"/>
      <c r="F236" s="386"/>
      <c r="G236" s="386"/>
      <c r="H236" s="430"/>
      <c r="I236" s="386"/>
    </row>
    <row r="237" spans="2:9" s="400" customFormat="1" ht="25.25" customHeight="1" x14ac:dyDescent="0.15">
      <c r="B237" s="668" t="s">
        <v>401</v>
      </c>
      <c r="C237" s="669"/>
      <c r="D237" s="669"/>
      <c r="E237" s="669"/>
      <c r="F237" s="669"/>
      <c r="G237" s="669"/>
      <c r="H237" s="670"/>
      <c r="I237" s="412"/>
    </row>
    <row r="238" spans="2:9" s="398" customFormat="1" ht="25.25" customHeight="1" x14ac:dyDescent="0.15">
      <c r="B238" s="668" t="s">
        <v>400</v>
      </c>
      <c r="C238" s="669"/>
      <c r="D238" s="669"/>
      <c r="E238" s="669"/>
      <c r="F238" s="669"/>
      <c r="G238" s="669"/>
      <c r="H238" s="670"/>
      <c r="I238" s="411"/>
    </row>
    <row r="239" spans="2:9" s="398" customFormat="1" ht="24.5" customHeight="1" x14ac:dyDescent="0.15">
      <c r="B239" s="659" t="s">
        <v>334</v>
      </c>
      <c r="C239" s="660"/>
      <c r="D239" s="660"/>
      <c r="E239" s="660"/>
      <c r="F239" s="660"/>
      <c r="G239" s="660"/>
      <c r="H239" s="661"/>
      <c r="I239" s="413"/>
    </row>
    <row r="240" spans="2:9" s="399" customFormat="1" ht="13.75" customHeight="1" x14ac:dyDescent="0.15">
      <c r="B240" s="659" t="s">
        <v>314</v>
      </c>
      <c r="C240" s="660"/>
      <c r="D240" s="660"/>
      <c r="E240" s="660"/>
      <c r="F240" s="660"/>
      <c r="G240" s="660"/>
      <c r="H240" s="661"/>
      <c r="I240" s="413"/>
    </row>
    <row r="241" spans="2:9" s="399" customFormat="1" ht="15" customHeight="1" thickBot="1" x14ac:dyDescent="0.2">
      <c r="B241" s="662" t="s">
        <v>315</v>
      </c>
      <c r="C241" s="663"/>
      <c r="D241" s="663"/>
      <c r="E241" s="663"/>
      <c r="F241" s="663"/>
      <c r="G241" s="663"/>
      <c r="H241" s="664"/>
      <c r="I241" s="413"/>
    </row>
    <row r="242" spans="2:9" ht="18" thickTop="1" thickBot="1" x14ac:dyDescent="0.25">
      <c r="B242" s="403"/>
    </row>
    <row r="243" spans="2:9" s="196" customFormat="1" ht="21" thickTop="1" x14ac:dyDescent="0.2">
      <c r="B243" s="665" t="s">
        <v>243</v>
      </c>
      <c r="C243" s="666"/>
      <c r="D243" s="666"/>
      <c r="E243" s="666"/>
      <c r="F243" s="666"/>
      <c r="G243" s="666"/>
      <c r="H243" s="667"/>
      <c r="I243" s="346"/>
    </row>
    <row r="244" spans="2:9" s="197" customFormat="1" ht="15" customHeight="1" x14ac:dyDescent="0.2">
      <c r="B244" s="601" t="s">
        <v>371</v>
      </c>
      <c r="C244" s="603"/>
      <c r="D244" s="604"/>
      <c r="E244" s="384"/>
      <c r="F244" s="391"/>
      <c r="G244" s="384"/>
      <c r="H244" s="414"/>
      <c r="I244" s="384"/>
    </row>
    <row r="245" spans="2:9" s="198" customFormat="1" ht="13" x14ac:dyDescent="0.15">
      <c r="B245" s="415" t="s">
        <v>324</v>
      </c>
      <c r="C245" s="407">
        <v>25000</v>
      </c>
      <c r="D245" s="407">
        <v>35000</v>
      </c>
      <c r="E245" s="407">
        <v>45000</v>
      </c>
      <c r="F245" s="407">
        <v>55000</v>
      </c>
      <c r="G245" s="407">
        <v>85000</v>
      </c>
      <c r="H245" s="416">
        <v>125000</v>
      </c>
      <c r="I245" s="384"/>
    </row>
    <row r="246" spans="2:9" s="197" customFormat="1" x14ac:dyDescent="0.2">
      <c r="B246" s="417"/>
      <c r="C246" s="408"/>
      <c r="D246" s="408"/>
      <c r="E246" s="408"/>
      <c r="F246" s="408"/>
      <c r="G246" s="408"/>
      <c r="H246" s="418"/>
      <c r="I246" s="384"/>
    </row>
    <row r="247" spans="2:9" s="87" customFormat="1" ht="13" x14ac:dyDescent="0.15">
      <c r="B247" s="419" t="s">
        <v>234</v>
      </c>
      <c r="C247" s="385">
        <v>0.1</v>
      </c>
      <c r="D247" s="385">
        <v>0.1</v>
      </c>
      <c r="E247" s="385">
        <v>0.1</v>
      </c>
      <c r="F247" s="385">
        <v>0.1</v>
      </c>
      <c r="G247" s="385">
        <v>0.1</v>
      </c>
      <c r="H247" s="420">
        <v>0.1</v>
      </c>
      <c r="I247" s="386"/>
    </row>
    <row r="248" spans="2:9" s="197" customFormat="1" x14ac:dyDescent="0.2">
      <c r="B248" s="417"/>
      <c r="C248" s="387"/>
      <c r="D248" s="387"/>
      <c r="E248" s="387"/>
      <c r="F248" s="387"/>
      <c r="G248" s="387"/>
      <c r="H248" s="421"/>
      <c r="I248" s="389"/>
    </row>
    <row r="249" spans="2:9" s="197" customFormat="1" x14ac:dyDescent="0.2">
      <c r="B249" s="419" t="s">
        <v>395</v>
      </c>
      <c r="C249" s="390">
        <f>'2015 Fed Tax Rates'!B60</f>
        <v>6.9750000000000006E-2</v>
      </c>
      <c r="D249" s="390">
        <f>'2015 Fed Tax Rates'!C60</f>
        <v>9.267857142857143E-2</v>
      </c>
      <c r="E249" s="390">
        <f>'2015 Fed Tax Rates'!D60</f>
        <v>0.10541666666666667</v>
      </c>
      <c r="F249" s="390">
        <f>'2015 Fed Tax Rates'!E60</f>
        <v>0.12670454545454546</v>
      </c>
      <c r="G249" s="390">
        <f>'2015 Fed Tax Rates'!F60</f>
        <v>0.17022058823529412</v>
      </c>
      <c r="H249" s="422">
        <f>'2015 Fed Tax Rates'!G60</f>
        <v>0.20149800000000001</v>
      </c>
      <c r="I249" s="389"/>
    </row>
    <row r="250" spans="2:9" ht="13" x14ac:dyDescent="0.15">
      <c r="B250" s="419" t="s">
        <v>396</v>
      </c>
      <c r="C250" s="390">
        <v>6.2E-2</v>
      </c>
      <c r="D250" s="390">
        <v>6.2E-2</v>
      </c>
      <c r="E250" s="390">
        <v>6.2E-2</v>
      </c>
      <c r="F250" s="390">
        <v>6.2E-2</v>
      </c>
      <c r="G250" s="390">
        <v>6.2E-2</v>
      </c>
      <c r="H250" s="422">
        <v>6.2E-2</v>
      </c>
      <c r="I250" s="386"/>
    </row>
    <row r="251" spans="2:9" ht="13" x14ac:dyDescent="0.15">
      <c r="B251" s="419" t="s">
        <v>397</v>
      </c>
      <c r="C251" s="390">
        <v>1.4500000000000001E-2</v>
      </c>
      <c r="D251" s="390">
        <v>1.4500000000000001E-2</v>
      </c>
      <c r="E251" s="390">
        <v>1.4500000000000001E-2</v>
      </c>
      <c r="F251" s="390">
        <v>1.4500000000000001E-2</v>
      </c>
      <c r="G251" s="390">
        <v>1.4500000000000001E-2</v>
      </c>
      <c r="H251" s="422">
        <v>1.4500000000000001E-2</v>
      </c>
      <c r="I251" s="386"/>
    </row>
    <row r="252" spans="2:9" ht="13" x14ac:dyDescent="0.15">
      <c r="B252" s="419" t="s">
        <v>398</v>
      </c>
      <c r="C252" s="390">
        <v>0.02</v>
      </c>
      <c r="D252" s="390">
        <v>0.02</v>
      </c>
      <c r="E252" s="390">
        <v>0.02</v>
      </c>
      <c r="F252" s="390">
        <v>0.02</v>
      </c>
      <c r="G252" s="390">
        <v>0.02</v>
      </c>
      <c r="H252" s="422">
        <v>0.02</v>
      </c>
      <c r="I252" s="386"/>
    </row>
    <row r="253" spans="2:9" ht="13" x14ac:dyDescent="0.15">
      <c r="B253" s="419" t="s">
        <v>399</v>
      </c>
      <c r="C253" s="390">
        <v>0</v>
      </c>
      <c r="D253" s="390">
        <v>0</v>
      </c>
      <c r="E253" s="390">
        <v>0</v>
      </c>
      <c r="F253" s="390">
        <v>0</v>
      </c>
      <c r="G253" s="390">
        <v>0</v>
      </c>
      <c r="H253" s="422">
        <v>0</v>
      </c>
      <c r="I253" s="386"/>
    </row>
    <row r="254" spans="2:9" ht="13" x14ac:dyDescent="0.15">
      <c r="B254" s="423" t="s">
        <v>335</v>
      </c>
      <c r="C254" s="409">
        <f>SUM(C249:C253)</f>
        <v>0.16625000000000001</v>
      </c>
      <c r="D254" s="409">
        <f t="shared" ref="D254:H254" si="15">SUM(D249:D253)</f>
        <v>0.18917857142857145</v>
      </c>
      <c r="E254" s="409">
        <f t="shared" si="15"/>
        <v>0.20191666666666666</v>
      </c>
      <c r="F254" s="409">
        <f t="shared" si="15"/>
        <v>0.22320454545454546</v>
      </c>
      <c r="G254" s="409">
        <f t="shared" si="15"/>
        <v>0.26672058823529415</v>
      </c>
      <c r="H254" s="523">
        <f t="shared" si="15"/>
        <v>0.29799800000000004</v>
      </c>
      <c r="I254" s="386"/>
    </row>
    <row r="255" spans="2:9" ht="13" x14ac:dyDescent="0.15">
      <c r="B255" s="417"/>
      <c r="C255" s="386"/>
      <c r="D255" s="386"/>
      <c r="E255" s="386"/>
      <c r="F255" s="386"/>
      <c r="G255" s="386"/>
      <c r="H255" s="430"/>
      <c r="I255" s="386"/>
    </row>
    <row r="256" spans="2:9" ht="13" x14ac:dyDescent="0.15">
      <c r="B256" s="673" t="s">
        <v>307</v>
      </c>
      <c r="C256" s="674"/>
      <c r="D256" s="674"/>
      <c r="E256" s="674"/>
      <c r="F256" s="674"/>
      <c r="G256" s="674"/>
      <c r="H256" s="675"/>
      <c r="I256" s="388"/>
    </row>
    <row r="257" spans="2:9" s="301" customFormat="1" ht="18" x14ac:dyDescent="0.2">
      <c r="B257" s="415" t="s">
        <v>325</v>
      </c>
      <c r="C257" s="407">
        <f>C245-(C245*C247)-(C245*(SUM(C249:C253)))</f>
        <v>18343.75</v>
      </c>
      <c r="D257" s="407">
        <f t="shared" ref="D257:H257" si="16">D245-(D245*D247)-(D245*(SUM(D249:D253)))</f>
        <v>24878.75</v>
      </c>
      <c r="E257" s="407">
        <f t="shared" si="16"/>
        <v>31413.75</v>
      </c>
      <c r="F257" s="407">
        <f t="shared" si="16"/>
        <v>37223.75</v>
      </c>
      <c r="G257" s="407">
        <f t="shared" si="16"/>
        <v>53828.75</v>
      </c>
      <c r="H257" s="416">
        <f t="shared" si="16"/>
        <v>75250.25</v>
      </c>
      <c r="I257" s="384"/>
    </row>
    <row r="258" spans="2:9" ht="12.5" customHeight="1" x14ac:dyDescent="0.15">
      <c r="B258" s="425"/>
      <c r="C258" s="410"/>
      <c r="D258" s="410"/>
      <c r="E258" s="410"/>
      <c r="F258" s="410"/>
      <c r="G258" s="410"/>
      <c r="H258" s="426"/>
      <c r="I258" s="388"/>
    </row>
    <row r="259" spans="2:9" s="87" customFormat="1" ht="13" x14ac:dyDescent="0.15">
      <c r="B259" s="427" t="s">
        <v>235</v>
      </c>
      <c r="C259" s="385">
        <v>0.25</v>
      </c>
      <c r="D259" s="385">
        <v>0.24</v>
      </c>
      <c r="E259" s="385">
        <v>0.23</v>
      </c>
      <c r="F259" s="385">
        <v>0.22</v>
      </c>
      <c r="G259" s="385">
        <v>0.21</v>
      </c>
      <c r="H259" s="420">
        <v>0.2</v>
      </c>
      <c r="I259" s="386"/>
    </row>
    <row r="260" spans="2:9" s="197" customFormat="1" x14ac:dyDescent="0.2">
      <c r="B260" s="428"/>
      <c r="C260" s="387"/>
      <c r="D260" s="387"/>
      <c r="E260" s="387"/>
      <c r="F260" s="387"/>
      <c r="G260" s="387"/>
      <c r="H260" s="421"/>
      <c r="I260" s="389"/>
    </row>
    <row r="261" spans="2:9" ht="13" x14ac:dyDescent="0.15">
      <c r="B261" s="428" t="s">
        <v>236</v>
      </c>
      <c r="C261" s="385">
        <v>0.06</v>
      </c>
      <c r="D261" s="385">
        <v>0.06</v>
      </c>
      <c r="E261" s="385">
        <v>0.06</v>
      </c>
      <c r="F261" s="385">
        <v>7.0000000000000007E-2</v>
      </c>
      <c r="G261" s="385">
        <v>7.0000000000000007E-2</v>
      </c>
      <c r="H261" s="420">
        <v>7.0000000000000007E-2</v>
      </c>
      <c r="I261" s="386"/>
    </row>
    <row r="262" spans="2:9" ht="13" x14ac:dyDescent="0.15">
      <c r="B262" s="428"/>
      <c r="C262" s="385"/>
      <c r="D262" s="385"/>
      <c r="E262" s="385"/>
      <c r="F262" s="385"/>
      <c r="G262" s="385"/>
      <c r="H262" s="420"/>
      <c r="I262" s="386"/>
    </row>
    <row r="263" spans="2:9" ht="13" x14ac:dyDescent="0.15">
      <c r="B263" s="428" t="s">
        <v>237</v>
      </c>
      <c r="C263" s="385">
        <v>0.2</v>
      </c>
      <c r="D263" s="385">
        <v>0.19</v>
      </c>
      <c r="E263" s="385">
        <v>0.18</v>
      </c>
      <c r="F263" s="385">
        <v>0.16</v>
      </c>
      <c r="G263" s="385">
        <v>0.15</v>
      </c>
      <c r="H263" s="420">
        <v>0.13</v>
      </c>
      <c r="I263" s="386"/>
    </row>
    <row r="264" spans="2:9" ht="13" x14ac:dyDescent="0.15">
      <c r="B264" s="428"/>
      <c r="C264" s="385"/>
      <c r="D264" s="385"/>
      <c r="E264" s="385"/>
      <c r="F264" s="385"/>
      <c r="G264" s="385"/>
      <c r="H264" s="420"/>
      <c r="I264" s="386"/>
    </row>
    <row r="265" spans="2:9" ht="13" x14ac:dyDescent="0.15">
      <c r="B265" s="428" t="s">
        <v>238</v>
      </c>
      <c r="C265" s="385">
        <v>0.04</v>
      </c>
      <c r="D265" s="385">
        <v>0.04</v>
      </c>
      <c r="E265" s="385">
        <v>0.04</v>
      </c>
      <c r="F265" s="385">
        <v>0.05</v>
      </c>
      <c r="G265" s="385">
        <v>0.05</v>
      </c>
      <c r="H265" s="420">
        <v>0.05</v>
      </c>
      <c r="I265" s="386"/>
    </row>
    <row r="266" spans="2:9" ht="13" x14ac:dyDescent="0.15">
      <c r="B266" s="428"/>
      <c r="C266" s="385"/>
      <c r="D266" s="385"/>
      <c r="E266" s="385"/>
      <c r="F266" s="385"/>
      <c r="G266" s="385"/>
      <c r="H266" s="420"/>
      <c r="I266" s="386"/>
    </row>
    <row r="267" spans="2:9" s="87" customFormat="1" ht="14.5" customHeight="1" x14ac:dyDescent="0.15">
      <c r="B267" s="427" t="s">
        <v>239</v>
      </c>
      <c r="C267" s="385">
        <v>0.05</v>
      </c>
      <c r="D267" s="385">
        <v>0.05</v>
      </c>
      <c r="E267" s="385">
        <v>0.05</v>
      </c>
      <c r="F267" s="385">
        <v>0.05</v>
      </c>
      <c r="G267" s="385">
        <v>0.05</v>
      </c>
      <c r="H267" s="420">
        <v>0.05</v>
      </c>
      <c r="I267" s="386"/>
    </row>
    <row r="268" spans="2:9" s="87" customFormat="1" ht="14.5" customHeight="1" x14ac:dyDescent="0.15">
      <c r="B268" s="427"/>
      <c r="C268" s="385"/>
      <c r="D268" s="385"/>
      <c r="E268" s="385"/>
      <c r="F268" s="385"/>
      <c r="G268" s="385"/>
      <c r="H268" s="420"/>
      <c r="I268" s="386"/>
    </row>
    <row r="269" spans="2:9" ht="13" x14ac:dyDescent="0.15">
      <c r="B269" s="428" t="s">
        <v>240</v>
      </c>
      <c r="C269" s="385">
        <v>0.09</v>
      </c>
      <c r="D269" s="385">
        <v>0.09</v>
      </c>
      <c r="E269" s="385">
        <v>0.09</v>
      </c>
      <c r="F269" s="385">
        <v>0.09</v>
      </c>
      <c r="G269" s="385">
        <v>0.1</v>
      </c>
      <c r="H269" s="420">
        <v>0.1</v>
      </c>
      <c r="I269" s="386"/>
    </row>
    <row r="270" spans="2:9" ht="13" x14ac:dyDescent="0.15">
      <c r="B270" s="428"/>
      <c r="C270" s="385"/>
      <c r="D270" s="385"/>
      <c r="E270" s="385"/>
      <c r="F270" s="385"/>
      <c r="G270" s="385"/>
      <c r="H270" s="420"/>
      <c r="I270" s="386"/>
    </row>
    <row r="271" spans="2:9" ht="13" x14ac:dyDescent="0.15">
      <c r="B271" s="428" t="s">
        <v>156</v>
      </c>
      <c r="C271" s="385">
        <v>7.0000000000000007E-2</v>
      </c>
      <c r="D271" s="385">
        <v>7.0000000000000007E-2</v>
      </c>
      <c r="E271" s="385">
        <v>7.0000000000000007E-2</v>
      </c>
      <c r="F271" s="385">
        <v>7.0000000000000007E-2</v>
      </c>
      <c r="G271" s="385">
        <v>7.0000000000000007E-2</v>
      </c>
      <c r="H271" s="420">
        <v>0.08</v>
      </c>
      <c r="I271" s="386"/>
    </row>
    <row r="272" spans="2:9" ht="13" x14ac:dyDescent="0.15">
      <c r="B272" s="417"/>
      <c r="C272" s="385"/>
      <c r="D272" s="385"/>
      <c r="E272" s="385"/>
      <c r="F272" s="385"/>
      <c r="G272" s="385"/>
      <c r="H272" s="420"/>
      <c r="I272" s="386"/>
    </row>
    <row r="273" spans="2:9" ht="13" x14ac:dyDescent="0.15">
      <c r="B273" s="417" t="s">
        <v>241</v>
      </c>
      <c r="C273" s="385">
        <v>0.08</v>
      </c>
      <c r="D273" s="385">
        <v>0.08</v>
      </c>
      <c r="E273" s="385">
        <v>0.09</v>
      </c>
      <c r="F273" s="385">
        <v>0.1</v>
      </c>
      <c r="G273" s="385">
        <v>0.1</v>
      </c>
      <c r="H273" s="420">
        <v>0.1</v>
      </c>
      <c r="I273" s="386"/>
    </row>
    <row r="274" spans="2:9" ht="13" x14ac:dyDescent="0.15">
      <c r="B274" s="417"/>
      <c r="C274" s="385"/>
      <c r="D274" s="385"/>
      <c r="E274" s="385"/>
      <c r="F274" s="385"/>
      <c r="G274" s="385"/>
      <c r="H274" s="420"/>
      <c r="I274" s="386"/>
    </row>
    <row r="275" spans="2:9" ht="13" x14ac:dyDescent="0.15">
      <c r="B275" s="417" t="s">
        <v>300</v>
      </c>
      <c r="C275" s="385">
        <v>0.06</v>
      </c>
      <c r="D275" s="385">
        <v>0.06</v>
      </c>
      <c r="E275" s="385">
        <v>0.06</v>
      </c>
      <c r="F275" s="385">
        <v>0.05</v>
      </c>
      <c r="G275" s="385">
        <v>0.05</v>
      </c>
      <c r="H275" s="420">
        <v>0.05</v>
      </c>
      <c r="I275" s="386"/>
    </row>
    <row r="276" spans="2:9" ht="13" x14ac:dyDescent="0.15">
      <c r="B276" s="417"/>
      <c r="C276" s="385"/>
      <c r="D276" s="385"/>
      <c r="E276" s="385"/>
      <c r="F276" s="385"/>
      <c r="G276" s="385"/>
      <c r="H276" s="420"/>
      <c r="I276" s="386"/>
    </row>
    <row r="277" spans="2:9" ht="13" x14ac:dyDescent="0.15">
      <c r="B277" s="417" t="s">
        <v>242</v>
      </c>
      <c r="C277" s="385">
        <v>0.05</v>
      </c>
      <c r="D277" s="385">
        <v>0.06</v>
      </c>
      <c r="E277" s="385">
        <v>0.06</v>
      </c>
      <c r="F277" s="385">
        <v>7.0000000000000007E-2</v>
      </c>
      <c r="G277" s="385">
        <v>7.0000000000000007E-2</v>
      </c>
      <c r="H277" s="420">
        <v>7.0000000000000007E-2</v>
      </c>
      <c r="I277" s="386"/>
    </row>
    <row r="278" spans="2:9" ht="13" x14ac:dyDescent="0.15">
      <c r="B278" s="417"/>
      <c r="C278" s="385"/>
      <c r="D278" s="385"/>
      <c r="E278" s="385"/>
      <c r="F278" s="385"/>
      <c r="G278" s="385"/>
      <c r="H278" s="420"/>
      <c r="I278" s="386"/>
    </row>
    <row r="279" spans="2:9" ht="13" x14ac:dyDescent="0.15">
      <c r="B279" s="417" t="s">
        <v>316</v>
      </c>
      <c r="C279" s="385">
        <v>0.05</v>
      </c>
      <c r="D279" s="385">
        <v>0.06</v>
      </c>
      <c r="E279" s="385">
        <v>7.0000000000000007E-2</v>
      </c>
      <c r="F279" s="385">
        <v>7.0000000000000007E-2</v>
      </c>
      <c r="G279" s="385">
        <v>0.08</v>
      </c>
      <c r="H279" s="420">
        <v>0.1</v>
      </c>
      <c r="I279" s="386"/>
    </row>
    <row r="280" spans="2:9" ht="13" x14ac:dyDescent="0.15">
      <c r="B280" s="423" t="s">
        <v>321</v>
      </c>
      <c r="C280" s="402">
        <f t="shared" ref="C280:H280" si="17">SUM(C259:C279)</f>
        <v>1</v>
      </c>
      <c r="D280" s="402">
        <f t="shared" si="17"/>
        <v>1</v>
      </c>
      <c r="E280" s="402">
        <f t="shared" si="17"/>
        <v>1</v>
      </c>
      <c r="F280" s="402">
        <f t="shared" si="17"/>
        <v>1.0000000000000002</v>
      </c>
      <c r="G280" s="402">
        <f t="shared" si="17"/>
        <v>0.99999999999999989</v>
      </c>
      <c r="H280" s="429">
        <f t="shared" si="17"/>
        <v>0.99999999999999989</v>
      </c>
      <c r="I280" s="386"/>
    </row>
    <row r="281" spans="2:9" ht="13" x14ac:dyDescent="0.15">
      <c r="B281" s="423"/>
      <c r="C281" s="386"/>
      <c r="D281" s="386"/>
      <c r="E281" s="386"/>
      <c r="F281" s="386"/>
      <c r="G281" s="386"/>
      <c r="H281" s="430"/>
      <c r="I281" s="386"/>
    </row>
    <row r="282" spans="2:9" ht="13" x14ac:dyDescent="0.15">
      <c r="B282" s="676" t="s">
        <v>322</v>
      </c>
      <c r="C282" s="677"/>
      <c r="D282" s="677"/>
      <c r="E282" s="677"/>
      <c r="F282" s="677"/>
      <c r="G282" s="677"/>
      <c r="H282" s="678"/>
      <c r="I282" s="386"/>
    </row>
    <row r="283" spans="2:9" ht="13" x14ac:dyDescent="0.15">
      <c r="B283" s="417" t="s">
        <v>320</v>
      </c>
      <c r="C283" s="406">
        <v>0.03</v>
      </c>
      <c r="D283" s="406">
        <v>7.0000000000000007E-2</v>
      </c>
      <c r="E283" s="406">
        <v>0.08</v>
      </c>
      <c r="F283" s="406">
        <v>0.09</v>
      </c>
      <c r="G283" s="406">
        <v>0.1</v>
      </c>
      <c r="H283" s="431">
        <v>0.1</v>
      </c>
      <c r="I283" s="386"/>
    </row>
    <row r="284" spans="2:9" ht="13" x14ac:dyDescent="0.15">
      <c r="B284" s="417"/>
      <c r="C284" s="386"/>
      <c r="D284" s="386"/>
      <c r="E284" s="386"/>
      <c r="F284" s="386"/>
      <c r="G284" s="386"/>
      <c r="H284" s="430"/>
      <c r="I284" s="386"/>
    </row>
    <row r="285" spans="2:9" s="400" customFormat="1" ht="25.25" customHeight="1" x14ac:dyDescent="0.15">
      <c r="B285" s="668" t="s">
        <v>401</v>
      </c>
      <c r="C285" s="669"/>
      <c r="D285" s="669"/>
      <c r="E285" s="669"/>
      <c r="F285" s="669"/>
      <c r="G285" s="669"/>
      <c r="H285" s="670"/>
      <c r="I285" s="412"/>
    </row>
    <row r="286" spans="2:9" s="398" customFormat="1" ht="25.75" customHeight="1" x14ac:dyDescent="0.15">
      <c r="B286" s="668" t="s">
        <v>400</v>
      </c>
      <c r="C286" s="669"/>
      <c r="D286" s="669"/>
      <c r="E286" s="669"/>
      <c r="F286" s="669"/>
      <c r="G286" s="669"/>
      <c r="H286" s="670"/>
      <c r="I286" s="411"/>
    </row>
    <row r="287" spans="2:9" s="398" customFormat="1" ht="24.5" customHeight="1" x14ac:dyDescent="0.15">
      <c r="B287" s="659" t="s">
        <v>334</v>
      </c>
      <c r="C287" s="660"/>
      <c r="D287" s="660"/>
      <c r="E287" s="660"/>
      <c r="F287" s="660"/>
      <c r="G287" s="660"/>
      <c r="H287" s="661"/>
      <c r="I287" s="413"/>
    </row>
    <row r="288" spans="2:9" s="399" customFormat="1" ht="13.75" customHeight="1" x14ac:dyDescent="0.15">
      <c r="B288" s="659" t="s">
        <v>314</v>
      </c>
      <c r="C288" s="660"/>
      <c r="D288" s="660"/>
      <c r="E288" s="660"/>
      <c r="F288" s="660"/>
      <c r="G288" s="660"/>
      <c r="H288" s="661"/>
      <c r="I288" s="413"/>
    </row>
    <row r="289" spans="1:9" s="399" customFormat="1" ht="15" customHeight="1" thickBot="1" x14ac:dyDescent="0.2">
      <c r="B289" s="662" t="s">
        <v>315</v>
      </c>
      <c r="C289" s="663"/>
      <c r="D289" s="663"/>
      <c r="E289" s="663"/>
      <c r="F289" s="663"/>
      <c r="G289" s="663"/>
      <c r="H289" s="664"/>
      <c r="I289" s="413"/>
    </row>
    <row r="290" spans="1:9" ht="17" thickTop="1" x14ac:dyDescent="0.2">
      <c r="B290" s="403"/>
    </row>
    <row r="292" spans="1:9" x14ac:dyDescent="0.2">
      <c r="A292" s="405" t="s">
        <v>293</v>
      </c>
    </row>
    <row r="305" spans="2:76" s="343" customFormat="1" x14ac:dyDescent="0.2">
      <c r="B305" s="383"/>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c r="AN305" s="121"/>
      <c r="AO305" s="121"/>
      <c r="AP305" s="121"/>
      <c r="AQ305" s="121"/>
      <c r="AR305" s="121"/>
      <c r="AS305" s="121"/>
      <c r="AT305" s="121"/>
      <c r="AU305" s="121"/>
      <c r="AV305" s="121"/>
      <c r="AW305" s="121"/>
      <c r="AX305" s="121"/>
      <c r="AY305" s="121"/>
      <c r="AZ305" s="121"/>
      <c r="BA305" s="121"/>
      <c r="BB305" s="121"/>
      <c r="BC305" s="121"/>
      <c r="BD305" s="121"/>
      <c r="BE305" s="121"/>
      <c r="BF305" s="121"/>
      <c r="BG305" s="121"/>
      <c r="BH305" s="121"/>
      <c r="BI305" s="121"/>
      <c r="BJ305" s="121"/>
      <c r="BK305" s="121"/>
      <c r="BL305" s="121"/>
      <c r="BM305" s="121"/>
      <c r="BN305" s="121"/>
      <c r="BO305" s="121"/>
      <c r="BP305" s="121"/>
      <c r="BQ305" s="121"/>
      <c r="BR305" s="121"/>
      <c r="BS305" s="121"/>
      <c r="BT305" s="121"/>
      <c r="BU305" s="121"/>
      <c r="BV305" s="121"/>
      <c r="BW305" s="121"/>
      <c r="BX305" s="121"/>
    </row>
    <row r="306" spans="2:76" s="343" customFormat="1" x14ac:dyDescent="0.2">
      <c r="B306" s="383"/>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1"/>
      <c r="AL306" s="121"/>
      <c r="AM306" s="121"/>
      <c r="AN306" s="121"/>
      <c r="AO306" s="121"/>
      <c r="AP306" s="121"/>
      <c r="AQ306" s="121"/>
      <c r="AR306" s="121"/>
      <c r="AS306" s="121"/>
      <c r="AT306" s="121"/>
      <c r="AU306" s="121"/>
      <c r="AV306" s="121"/>
      <c r="AW306" s="121"/>
      <c r="AX306" s="121"/>
      <c r="AY306" s="121"/>
      <c r="AZ306" s="121"/>
      <c r="BA306" s="121"/>
      <c r="BB306" s="121"/>
      <c r="BC306" s="121"/>
      <c r="BD306" s="121"/>
      <c r="BE306" s="121"/>
      <c r="BF306" s="121"/>
      <c r="BG306" s="121"/>
      <c r="BH306" s="121"/>
      <c r="BI306" s="121"/>
      <c r="BJ306" s="121"/>
      <c r="BK306" s="121"/>
      <c r="BL306" s="121"/>
      <c r="BM306" s="121"/>
      <c r="BN306" s="121"/>
      <c r="BO306" s="121"/>
      <c r="BP306" s="121"/>
      <c r="BQ306" s="121"/>
      <c r="BR306" s="121"/>
      <c r="BS306" s="121"/>
      <c r="BT306" s="121"/>
      <c r="BU306" s="121"/>
      <c r="BV306" s="121"/>
      <c r="BW306" s="121"/>
      <c r="BX306" s="121"/>
    </row>
    <row r="307" spans="2:76" s="343" customFormat="1" x14ac:dyDescent="0.2">
      <c r="B307" s="383"/>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1"/>
      <c r="AY307" s="121"/>
      <c r="AZ307" s="121"/>
      <c r="BA307" s="121"/>
      <c r="BB307" s="121"/>
      <c r="BC307" s="121"/>
      <c r="BD307" s="121"/>
      <c r="BE307" s="121"/>
      <c r="BF307" s="121"/>
      <c r="BG307" s="121"/>
      <c r="BH307" s="121"/>
      <c r="BI307" s="121"/>
      <c r="BJ307" s="121"/>
      <c r="BK307" s="121"/>
      <c r="BL307" s="121"/>
      <c r="BM307" s="121"/>
      <c r="BN307" s="121"/>
      <c r="BO307" s="121"/>
      <c r="BP307" s="121"/>
      <c r="BQ307" s="121"/>
      <c r="BR307" s="121"/>
      <c r="BS307" s="121"/>
      <c r="BT307" s="121"/>
      <c r="BU307" s="121"/>
      <c r="BV307" s="121"/>
      <c r="BW307" s="121"/>
      <c r="BX307" s="121"/>
    </row>
    <row r="308" spans="2:76" s="343" customFormat="1" x14ac:dyDescent="0.2">
      <c r="B308" s="383"/>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1"/>
      <c r="AY308" s="121"/>
      <c r="AZ308" s="121"/>
      <c r="BA308" s="121"/>
      <c r="BB308" s="121"/>
      <c r="BC308" s="121"/>
      <c r="BD308" s="121"/>
      <c r="BE308" s="121"/>
      <c r="BF308" s="121"/>
      <c r="BG308" s="121"/>
      <c r="BH308" s="121"/>
      <c r="BI308" s="121"/>
      <c r="BJ308" s="121"/>
      <c r="BK308" s="121"/>
      <c r="BL308" s="121"/>
      <c r="BM308" s="121"/>
      <c r="BN308" s="121"/>
      <c r="BO308" s="121"/>
      <c r="BP308" s="121"/>
      <c r="BQ308" s="121"/>
      <c r="BR308" s="121"/>
      <c r="BS308" s="121"/>
      <c r="BT308" s="121"/>
      <c r="BU308" s="121"/>
      <c r="BV308" s="121"/>
      <c r="BW308" s="121"/>
      <c r="BX308" s="121"/>
    </row>
    <row r="309" spans="2:76" s="343" customFormat="1" x14ac:dyDescent="0.2">
      <c r="B309" s="383"/>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c r="AN309" s="121"/>
      <c r="AO309" s="121"/>
      <c r="AP309" s="121"/>
      <c r="AQ309" s="121"/>
      <c r="AR309" s="121"/>
      <c r="AS309" s="121"/>
      <c r="AT309" s="121"/>
      <c r="AU309" s="121"/>
      <c r="AV309" s="121"/>
      <c r="AW309" s="121"/>
      <c r="AX309" s="121"/>
      <c r="AY309" s="121"/>
      <c r="AZ309" s="121"/>
      <c r="BA309" s="121"/>
      <c r="BB309" s="121"/>
      <c r="BC309" s="121"/>
      <c r="BD309" s="121"/>
      <c r="BE309" s="121"/>
      <c r="BF309" s="121"/>
      <c r="BG309" s="121"/>
      <c r="BH309" s="121"/>
      <c r="BI309" s="121"/>
      <c r="BJ309" s="121"/>
      <c r="BK309" s="121"/>
      <c r="BL309" s="121"/>
      <c r="BM309" s="121"/>
      <c r="BN309" s="121"/>
      <c r="BO309" s="121"/>
      <c r="BP309" s="121"/>
      <c r="BQ309" s="121"/>
      <c r="BR309" s="121"/>
      <c r="BS309" s="121"/>
      <c r="BT309" s="121"/>
      <c r="BU309" s="121"/>
      <c r="BV309" s="121"/>
      <c r="BW309" s="121"/>
      <c r="BX309" s="121"/>
    </row>
    <row r="310" spans="2:76" s="343" customFormat="1" x14ac:dyDescent="0.2">
      <c r="B310" s="383"/>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1"/>
      <c r="AN310" s="121"/>
      <c r="AO310" s="121"/>
      <c r="AP310" s="121"/>
      <c r="AQ310" s="121"/>
      <c r="AR310" s="121"/>
      <c r="AS310" s="121"/>
      <c r="AT310" s="121"/>
      <c r="AU310" s="121"/>
      <c r="AV310" s="121"/>
      <c r="AW310" s="121"/>
      <c r="AX310" s="121"/>
      <c r="AY310" s="121"/>
      <c r="AZ310" s="121"/>
      <c r="BA310" s="121"/>
      <c r="BB310" s="121"/>
      <c r="BC310" s="121"/>
      <c r="BD310" s="121"/>
      <c r="BE310" s="121"/>
      <c r="BF310" s="121"/>
      <c r="BG310" s="121"/>
      <c r="BH310" s="121"/>
      <c r="BI310" s="121"/>
      <c r="BJ310" s="121"/>
      <c r="BK310" s="121"/>
      <c r="BL310" s="121"/>
      <c r="BM310" s="121"/>
      <c r="BN310" s="121"/>
      <c r="BO310" s="121"/>
      <c r="BP310" s="121"/>
      <c r="BQ310" s="121"/>
      <c r="BR310" s="121"/>
      <c r="BS310" s="121"/>
      <c r="BT310" s="121"/>
      <c r="BU310" s="121"/>
      <c r="BV310" s="121"/>
      <c r="BW310" s="121"/>
      <c r="BX310" s="121"/>
    </row>
    <row r="311" spans="2:76" s="343" customFormat="1" x14ac:dyDescent="0.2">
      <c r="B311" s="383"/>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1"/>
      <c r="AN311" s="121"/>
      <c r="AO311" s="121"/>
      <c r="AP311" s="121"/>
      <c r="AQ311" s="121"/>
      <c r="AR311" s="121"/>
      <c r="AS311" s="121"/>
      <c r="AT311" s="121"/>
      <c r="AU311" s="121"/>
      <c r="AV311" s="121"/>
      <c r="AW311" s="121"/>
      <c r="AX311" s="121"/>
      <c r="AY311" s="121"/>
      <c r="AZ311" s="121"/>
      <c r="BA311" s="121"/>
      <c r="BB311" s="121"/>
      <c r="BC311" s="121"/>
      <c r="BD311" s="121"/>
      <c r="BE311" s="121"/>
      <c r="BF311" s="121"/>
      <c r="BG311" s="121"/>
      <c r="BH311" s="121"/>
      <c r="BI311" s="121"/>
      <c r="BJ311" s="121"/>
      <c r="BK311" s="121"/>
      <c r="BL311" s="121"/>
      <c r="BM311" s="121"/>
      <c r="BN311" s="121"/>
      <c r="BO311" s="121"/>
      <c r="BP311" s="121"/>
      <c r="BQ311" s="121"/>
      <c r="BR311" s="121"/>
      <c r="BS311" s="121"/>
      <c r="BT311" s="121"/>
      <c r="BU311" s="121"/>
      <c r="BV311" s="121"/>
      <c r="BW311" s="121"/>
      <c r="BX311" s="121"/>
    </row>
    <row r="312" spans="2:76" s="343" customFormat="1" x14ac:dyDescent="0.2">
      <c r="B312" s="383"/>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1"/>
      <c r="AN312" s="121"/>
      <c r="AO312" s="121"/>
      <c r="AP312" s="121"/>
      <c r="AQ312" s="121"/>
      <c r="AR312" s="121"/>
      <c r="AS312" s="121"/>
      <c r="AT312" s="121"/>
      <c r="AU312" s="121"/>
      <c r="AV312" s="121"/>
      <c r="AW312" s="121"/>
      <c r="AX312" s="121"/>
      <c r="AY312" s="121"/>
      <c r="AZ312" s="121"/>
      <c r="BA312" s="121"/>
      <c r="BB312" s="121"/>
      <c r="BC312" s="121"/>
      <c r="BD312" s="121"/>
      <c r="BE312" s="121"/>
      <c r="BF312" s="121"/>
      <c r="BG312" s="121"/>
      <c r="BH312" s="121"/>
      <c r="BI312" s="121"/>
      <c r="BJ312" s="121"/>
      <c r="BK312" s="121"/>
      <c r="BL312" s="121"/>
      <c r="BM312" s="121"/>
      <c r="BN312" s="121"/>
      <c r="BO312" s="121"/>
      <c r="BP312" s="121"/>
      <c r="BQ312" s="121"/>
      <c r="BR312" s="121"/>
      <c r="BS312" s="121"/>
      <c r="BT312" s="121"/>
      <c r="BU312" s="121"/>
      <c r="BV312" s="121"/>
      <c r="BW312" s="121"/>
      <c r="BX312" s="121"/>
    </row>
    <row r="313" spans="2:76" s="343" customFormat="1" x14ac:dyDescent="0.2">
      <c r="B313" s="383"/>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1"/>
      <c r="AL313" s="121"/>
      <c r="AM313" s="121"/>
      <c r="AN313" s="121"/>
      <c r="AO313" s="121"/>
      <c r="AP313" s="121"/>
      <c r="AQ313" s="121"/>
      <c r="AR313" s="121"/>
      <c r="AS313" s="121"/>
      <c r="AT313" s="121"/>
      <c r="AU313" s="121"/>
      <c r="AV313" s="121"/>
      <c r="AW313" s="121"/>
      <c r="AX313" s="121"/>
      <c r="AY313" s="121"/>
      <c r="AZ313" s="121"/>
      <c r="BA313" s="121"/>
      <c r="BB313" s="121"/>
      <c r="BC313" s="121"/>
      <c r="BD313" s="121"/>
      <c r="BE313" s="121"/>
      <c r="BF313" s="121"/>
      <c r="BG313" s="121"/>
      <c r="BH313" s="121"/>
      <c r="BI313" s="121"/>
      <c r="BJ313" s="121"/>
      <c r="BK313" s="121"/>
      <c r="BL313" s="121"/>
      <c r="BM313" s="121"/>
      <c r="BN313" s="121"/>
      <c r="BO313" s="121"/>
      <c r="BP313" s="121"/>
      <c r="BQ313" s="121"/>
      <c r="BR313" s="121"/>
      <c r="BS313" s="121"/>
      <c r="BT313" s="121"/>
      <c r="BU313" s="121"/>
      <c r="BV313" s="121"/>
      <c r="BW313" s="121"/>
      <c r="BX313" s="121"/>
    </row>
    <row r="314" spans="2:76" s="343" customFormat="1" x14ac:dyDescent="0.2">
      <c r="B314" s="383"/>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c r="AN314" s="121"/>
      <c r="AO314" s="121"/>
      <c r="AP314" s="121"/>
      <c r="AQ314" s="121"/>
      <c r="AR314" s="121"/>
      <c r="AS314" s="121"/>
      <c r="AT314" s="121"/>
      <c r="AU314" s="121"/>
      <c r="AV314" s="121"/>
      <c r="AW314" s="121"/>
      <c r="AX314" s="121"/>
      <c r="AY314" s="121"/>
      <c r="AZ314" s="121"/>
      <c r="BA314" s="121"/>
      <c r="BB314" s="121"/>
      <c r="BC314" s="121"/>
      <c r="BD314" s="121"/>
      <c r="BE314" s="121"/>
      <c r="BF314" s="121"/>
      <c r="BG314" s="121"/>
      <c r="BH314" s="121"/>
      <c r="BI314" s="121"/>
      <c r="BJ314" s="121"/>
      <c r="BK314" s="121"/>
      <c r="BL314" s="121"/>
      <c r="BM314" s="121"/>
      <c r="BN314" s="121"/>
      <c r="BO314" s="121"/>
      <c r="BP314" s="121"/>
      <c r="BQ314" s="121"/>
      <c r="BR314" s="121"/>
      <c r="BS314" s="121"/>
      <c r="BT314" s="121"/>
      <c r="BU314" s="121"/>
      <c r="BV314" s="121"/>
      <c r="BW314" s="121"/>
      <c r="BX314" s="121"/>
    </row>
    <row r="315" spans="2:76" s="343" customFormat="1" x14ac:dyDescent="0.2">
      <c r="B315" s="383"/>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1"/>
      <c r="AL315" s="121"/>
      <c r="AM315" s="121"/>
      <c r="AN315" s="121"/>
      <c r="AO315" s="121"/>
      <c r="AP315" s="121"/>
      <c r="AQ315" s="121"/>
      <c r="AR315" s="121"/>
      <c r="AS315" s="121"/>
      <c r="AT315" s="121"/>
      <c r="AU315" s="121"/>
      <c r="AV315" s="121"/>
      <c r="AW315" s="121"/>
      <c r="AX315" s="121"/>
      <c r="AY315" s="121"/>
      <c r="AZ315" s="121"/>
      <c r="BA315" s="121"/>
      <c r="BB315" s="121"/>
      <c r="BC315" s="121"/>
      <c r="BD315" s="121"/>
      <c r="BE315" s="121"/>
      <c r="BF315" s="121"/>
      <c r="BG315" s="121"/>
      <c r="BH315" s="121"/>
      <c r="BI315" s="121"/>
      <c r="BJ315" s="121"/>
      <c r="BK315" s="121"/>
      <c r="BL315" s="121"/>
      <c r="BM315" s="121"/>
      <c r="BN315" s="121"/>
      <c r="BO315" s="121"/>
      <c r="BP315" s="121"/>
      <c r="BQ315" s="121"/>
      <c r="BR315" s="121"/>
      <c r="BS315" s="121"/>
      <c r="BT315" s="121"/>
      <c r="BU315" s="121"/>
      <c r="BV315" s="121"/>
      <c r="BW315" s="121"/>
      <c r="BX315" s="121"/>
    </row>
    <row r="316" spans="2:76" s="343" customFormat="1" x14ac:dyDescent="0.2">
      <c r="B316" s="383"/>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1"/>
      <c r="AL316" s="121"/>
      <c r="AM316" s="121"/>
      <c r="AN316" s="121"/>
      <c r="AO316" s="121"/>
      <c r="AP316" s="121"/>
      <c r="AQ316" s="121"/>
      <c r="AR316" s="121"/>
      <c r="AS316" s="121"/>
      <c r="AT316" s="121"/>
      <c r="AU316" s="121"/>
      <c r="AV316" s="121"/>
      <c r="AW316" s="121"/>
      <c r="AX316" s="121"/>
      <c r="AY316" s="121"/>
      <c r="AZ316" s="121"/>
      <c r="BA316" s="121"/>
      <c r="BB316" s="121"/>
      <c r="BC316" s="121"/>
      <c r="BD316" s="121"/>
      <c r="BE316" s="121"/>
      <c r="BF316" s="121"/>
      <c r="BG316" s="121"/>
      <c r="BH316" s="121"/>
      <c r="BI316" s="121"/>
      <c r="BJ316" s="121"/>
      <c r="BK316" s="121"/>
      <c r="BL316" s="121"/>
      <c r="BM316" s="121"/>
      <c r="BN316" s="121"/>
      <c r="BO316" s="121"/>
      <c r="BP316" s="121"/>
      <c r="BQ316" s="121"/>
      <c r="BR316" s="121"/>
      <c r="BS316" s="121"/>
      <c r="BT316" s="121"/>
      <c r="BU316" s="121"/>
      <c r="BV316" s="121"/>
      <c r="BW316" s="121"/>
      <c r="BX316" s="121"/>
    </row>
    <row r="317" spans="2:76" s="343" customFormat="1" x14ac:dyDescent="0.2">
      <c r="B317" s="383"/>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1"/>
      <c r="AL317" s="121"/>
      <c r="AM317" s="121"/>
      <c r="AN317" s="121"/>
      <c r="AO317" s="121"/>
      <c r="AP317" s="121"/>
      <c r="AQ317" s="121"/>
      <c r="AR317" s="121"/>
      <c r="AS317" s="121"/>
      <c r="AT317" s="121"/>
      <c r="AU317" s="121"/>
      <c r="AV317" s="121"/>
      <c r="AW317" s="121"/>
      <c r="AX317" s="121"/>
      <c r="AY317" s="121"/>
      <c r="AZ317" s="121"/>
      <c r="BA317" s="121"/>
      <c r="BB317" s="121"/>
      <c r="BC317" s="121"/>
      <c r="BD317" s="121"/>
      <c r="BE317" s="121"/>
      <c r="BF317" s="121"/>
      <c r="BG317" s="121"/>
      <c r="BH317" s="121"/>
      <c r="BI317" s="121"/>
      <c r="BJ317" s="121"/>
      <c r="BK317" s="121"/>
      <c r="BL317" s="121"/>
      <c r="BM317" s="121"/>
      <c r="BN317" s="121"/>
      <c r="BO317" s="121"/>
      <c r="BP317" s="121"/>
      <c r="BQ317" s="121"/>
      <c r="BR317" s="121"/>
      <c r="BS317" s="121"/>
      <c r="BT317" s="121"/>
      <c r="BU317" s="121"/>
      <c r="BV317" s="121"/>
      <c r="BW317" s="121"/>
      <c r="BX317" s="121"/>
    </row>
    <row r="318" spans="2:76" s="343" customFormat="1" x14ac:dyDescent="0.2">
      <c r="B318" s="383"/>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1"/>
      <c r="AL318" s="121"/>
      <c r="AM318" s="121"/>
      <c r="AN318" s="121"/>
      <c r="AO318" s="121"/>
      <c r="AP318" s="121"/>
      <c r="AQ318" s="121"/>
      <c r="AR318" s="121"/>
      <c r="AS318" s="121"/>
      <c r="AT318" s="121"/>
      <c r="AU318" s="121"/>
      <c r="AV318" s="121"/>
      <c r="AW318" s="121"/>
      <c r="AX318" s="121"/>
      <c r="AY318" s="121"/>
      <c r="AZ318" s="121"/>
      <c r="BA318" s="121"/>
      <c r="BB318" s="121"/>
      <c r="BC318" s="121"/>
      <c r="BD318" s="121"/>
      <c r="BE318" s="121"/>
      <c r="BF318" s="121"/>
      <c r="BG318" s="121"/>
      <c r="BH318" s="121"/>
      <c r="BI318" s="121"/>
      <c r="BJ318" s="121"/>
      <c r="BK318" s="121"/>
      <c r="BL318" s="121"/>
      <c r="BM318" s="121"/>
      <c r="BN318" s="121"/>
      <c r="BO318" s="121"/>
      <c r="BP318" s="121"/>
      <c r="BQ318" s="121"/>
      <c r="BR318" s="121"/>
      <c r="BS318" s="121"/>
      <c r="BT318" s="121"/>
      <c r="BU318" s="121"/>
      <c r="BV318" s="121"/>
      <c r="BW318" s="121"/>
      <c r="BX318" s="121"/>
    </row>
    <row r="319" spans="2:76" s="343" customFormat="1" x14ac:dyDescent="0.2">
      <c r="B319" s="383"/>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1"/>
      <c r="AL319" s="121"/>
      <c r="AM319" s="121"/>
      <c r="AN319" s="121"/>
      <c r="AO319" s="121"/>
      <c r="AP319" s="121"/>
      <c r="AQ319" s="121"/>
      <c r="AR319" s="121"/>
      <c r="AS319" s="121"/>
      <c r="AT319" s="121"/>
      <c r="AU319" s="121"/>
      <c r="AV319" s="121"/>
      <c r="AW319" s="121"/>
      <c r="AX319" s="121"/>
      <c r="AY319" s="121"/>
      <c r="AZ319" s="121"/>
      <c r="BA319" s="121"/>
      <c r="BB319" s="121"/>
      <c r="BC319" s="121"/>
      <c r="BD319" s="121"/>
      <c r="BE319" s="121"/>
      <c r="BF319" s="121"/>
      <c r="BG319" s="121"/>
      <c r="BH319" s="121"/>
      <c r="BI319" s="121"/>
      <c r="BJ319" s="121"/>
      <c r="BK319" s="121"/>
      <c r="BL319" s="121"/>
      <c r="BM319" s="121"/>
      <c r="BN319" s="121"/>
      <c r="BO319" s="121"/>
      <c r="BP319" s="121"/>
      <c r="BQ319" s="121"/>
      <c r="BR319" s="121"/>
      <c r="BS319" s="121"/>
      <c r="BT319" s="121"/>
      <c r="BU319" s="121"/>
      <c r="BV319" s="121"/>
      <c r="BW319" s="121"/>
      <c r="BX319" s="121"/>
    </row>
    <row r="320" spans="2:76" s="343" customFormat="1" x14ac:dyDescent="0.2">
      <c r="B320" s="383"/>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1"/>
      <c r="AL320" s="121"/>
      <c r="AM320" s="121"/>
      <c r="AN320" s="121"/>
      <c r="AO320" s="121"/>
      <c r="AP320" s="121"/>
      <c r="AQ320" s="121"/>
      <c r="AR320" s="121"/>
      <c r="AS320" s="121"/>
      <c r="AT320" s="121"/>
      <c r="AU320" s="121"/>
      <c r="AV320" s="121"/>
      <c r="AW320" s="121"/>
      <c r="AX320" s="121"/>
      <c r="AY320" s="121"/>
      <c r="AZ320" s="121"/>
      <c r="BA320" s="121"/>
      <c r="BB320" s="121"/>
      <c r="BC320" s="121"/>
      <c r="BD320" s="121"/>
      <c r="BE320" s="121"/>
      <c r="BF320" s="121"/>
      <c r="BG320" s="121"/>
      <c r="BH320" s="121"/>
      <c r="BI320" s="121"/>
      <c r="BJ320" s="121"/>
      <c r="BK320" s="121"/>
      <c r="BL320" s="121"/>
      <c r="BM320" s="121"/>
      <c r="BN320" s="121"/>
      <c r="BO320" s="121"/>
      <c r="BP320" s="121"/>
      <c r="BQ320" s="121"/>
      <c r="BR320" s="121"/>
      <c r="BS320" s="121"/>
      <c r="BT320" s="121"/>
      <c r="BU320" s="121"/>
      <c r="BV320" s="121"/>
      <c r="BW320" s="121"/>
      <c r="BX320" s="121"/>
    </row>
    <row r="321" spans="2:76" s="343" customFormat="1" x14ac:dyDescent="0.2">
      <c r="B321" s="383"/>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1"/>
      <c r="AN321" s="121"/>
      <c r="AO321" s="121"/>
      <c r="AP321" s="121"/>
      <c r="AQ321" s="121"/>
      <c r="AR321" s="121"/>
      <c r="AS321" s="121"/>
      <c r="AT321" s="121"/>
      <c r="AU321" s="121"/>
      <c r="AV321" s="121"/>
      <c r="AW321" s="121"/>
      <c r="AX321" s="121"/>
      <c r="AY321" s="121"/>
      <c r="AZ321" s="121"/>
      <c r="BA321" s="121"/>
      <c r="BB321" s="121"/>
      <c r="BC321" s="121"/>
      <c r="BD321" s="121"/>
      <c r="BE321" s="121"/>
      <c r="BF321" s="121"/>
      <c r="BG321" s="121"/>
      <c r="BH321" s="121"/>
      <c r="BI321" s="121"/>
      <c r="BJ321" s="121"/>
      <c r="BK321" s="121"/>
      <c r="BL321" s="121"/>
      <c r="BM321" s="121"/>
      <c r="BN321" s="121"/>
      <c r="BO321" s="121"/>
      <c r="BP321" s="121"/>
      <c r="BQ321" s="121"/>
      <c r="BR321" s="121"/>
      <c r="BS321" s="121"/>
      <c r="BT321" s="121"/>
      <c r="BU321" s="121"/>
      <c r="BV321" s="121"/>
      <c r="BW321" s="121"/>
      <c r="BX321" s="121"/>
    </row>
    <row r="322" spans="2:76" s="343" customFormat="1" x14ac:dyDescent="0.2">
      <c r="B322" s="383"/>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1"/>
      <c r="AN322" s="121"/>
      <c r="AO322" s="121"/>
      <c r="AP322" s="121"/>
      <c r="AQ322" s="121"/>
      <c r="AR322" s="121"/>
      <c r="AS322" s="121"/>
      <c r="AT322" s="121"/>
      <c r="AU322" s="121"/>
      <c r="AV322" s="121"/>
      <c r="AW322" s="121"/>
      <c r="AX322" s="121"/>
      <c r="AY322" s="121"/>
      <c r="AZ322" s="121"/>
      <c r="BA322" s="121"/>
      <c r="BB322" s="121"/>
      <c r="BC322" s="121"/>
      <c r="BD322" s="121"/>
      <c r="BE322" s="121"/>
      <c r="BF322" s="121"/>
      <c r="BG322" s="121"/>
      <c r="BH322" s="121"/>
      <c r="BI322" s="121"/>
      <c r="BJ322" s="121"/>
      <c r="BK322" s="121"/>
      <c r="BL322" s="121"/>
      <c r="BM322" s="121"/>
      <c r="BN322" s="121"/>
      <c r="BO322" s="121"/>
      <c r="BP322" s="121"/>
      <c r="BQ322" s="121"/>
      <c r="BR322" s="121"/>
      <c r="BS322" s="121"/>
      <c r="BT322" s="121"/>
      <c r="BU322" s="121"/>
      <c r="BV322" s="121"/>
      <c r="BW322" s="121"/>
      <c r="BX322" s="121"/>
    </row>
    <row r="323" spans="2:76" s="343" customFormat="1" x14ac:dyDescent="0.2">
      <c r="B323" s="383"/>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1"/>
      <c r="AL323" s="121"/>
      <c r="AM323" s="121"/>
      <c r="AN323" s="121"/>
      <c r="AO323" s="121"/>
      <c r="AP323" s="121"/>
      <c r="AQ323" s="121"/>
      <c r="AR323" s="121"/>
      <c r="AS323" s="121"/>
      <c r="AT323" s="121"/>
      <c r="AU323" s="121"/>
      <c r="AV323" s="121"/>
      <c r="AW323" s="121"/>
      <c r="AX323" s="121"/>
      <c r="AY323" s="121"/>
      <c r="AZ323" s="121"/>
      <c r="BA323" s="121"/>
      <c r="BB323" s="121"/>
      <c r="BC323" s="121"/>
      <c r="BD323" s="121"/>
      <c r="BE323" s="121"/>
      <c r="BF323" s="121"/>
      <c r="BG323" s="121"/>
      <c r="BH323" s="121"/>
      <c r="BI323" s="121"/>
      <c r="BJ323" s="121"/>
      <c r="BK323" s="121"/>
      <c r="BL323" s="121"/>
      <c r="BM323" s="121"/>
      <c r="BN323" s="121"/>
      <c r="BO323" s="121"/>
      <c r="BP323" s="121"/>
      <c r="BQ323" s="121"/>
      <c r="BR323" s="121"/>
      <c r="BS323" s="121"/>
      <c r="BT323" s="121"/>
      <c r="BU323" s="121"/>
      <c r="BV323" s="121"/>
      <c r="BW323" s="121"/>
      <c r="BX323" s="121"/>
    </row>
    <row r="324" spans="2:76" s="343" customFormat="1" x14ac:dyDescent="0.2">
      <c r="B324" s="383"/>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1"/>
      <c r="AL324" s="121"/>
      <c r="AM324" s="121"/>
      <c r="AN324" s="121"/>
      <c r="AO324" s="121"/>
      <c r="AP324" s="121"/>
      <c r="AQ324" s="121"/>
      <c r="AR324" s="121"/>
      <c r="AS324" s="121"/>
      <c r="AT324" s="121"/>
      <c r="AU324" s="121"/>
      <c r="AV324" s="121"/>
      <c r="AW324" s="121"/>
      <c r="AX324" s="121"/>
      <c r="AY324" s="121"/>
      <c r="AZ324" s="121"/>
      <c r="BA324" s="121"/>
      <c r="BB324" s="121"/>
      <c r="BC324" s="121"/>
      <c r="BD324" s="121"/>
      <c r="BE324" s="121"/>
      <c r="BF324" s="121"/>
      <c r="BG324" s="121"/>
      <c r="BH324" s="121"/>
      <c r="BI324" s="121"/>
      <c r="BJ324" s="121"/>
      <c r="BK324" s="121"/>
      <c r="BL324" s="121"/>
      <c r="BM324" s="121"/>
      <c r="BN324" s="121"/>
      <c r="BO324" s="121"/>
      <c r="BP324" s="121"/>
      <c r="BQ324" s="121"/>
      <c r="BR324" s="121"/>
      <c r="BS324" s="121"/>
      <c r="BT324" s="121"/>
      <c r="BU324" s="121"/>
      <c r="BV324" s="121"/>
      <c r="BW324" s="121"/>
      <c r="BX324" s="121"/>
    </row>
    <row r="325" spans="2:76" s="343" customFormat="1" x14ac:dyDescent="0.2">
      <c r="B325" s="383"/>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1"/>
      <c r="AL325" s="121"/>
      <c r="AM325" s="121"/>
      <c r="AN325" s="121"/>
      <c r="AO325" s="121"/>
      <c r="AP325" s="121"/>
      <c r="AQ325" s="121"/>
      <c r="AR325" s="121"/>
      <c r="AS325" s="121"/>
      <c r="AT325" s="121"/>
      <c r="AU325" s="121"/>
      <c r="AV325" s="121"/>
      <c r="AW325" s="121"/>
      <c r="AX325" s="121"/>
      <c r="AY325" s="121"/>
      <c r="AZ325" s="121"/>
      <c r="BA325" s="121"/>
      <c r="BB325" s="121"/>
      <c r="BC325" s="121"/>
      <c r="BD325" s="121"/>
      <c r="BE325" s="121"/>
      <c r="BF325" s="121"/>
      <c r="BG325" s="121"/>
      <c r="BH325" s="121"/>
      <c r="BI325" s="121"/>
      <c r="BJ325" s="121"/>
      <c r="BK325" s="121"/>
      <c r="BL325" s="121"/>
      <c r="BM325" s="121"/>
      <c r="BN325" s="121"/>
      <c r="BO325" s="121"/>
      <c r="BP325" s="121"/>
      <c r="BQ325" s="121"/>
      <c r="BR325" s="121"/>
      <c r="BS325" s="121"/>
      <c r="BT325" s="121"/>
      <c r="BU325" s="121"/>
      <c r="BV325" s="121"/>
      <c r="BW325" s="121"/>
      <c r="BX325" s="121"/>
    </row>
    <row r="326" spans="2:76" s="343" customFormat="1" x14ac:dyDescent="0.2">
      <c r="B326" s="383"/>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1"/>
      <c r="AL326" s="121"/>
      <c r="AM326" s="121"/>
      <c r="AN326" s="121"/>
      <c r="AO326" s="121"/>
      <c r="AP326" s="121"/>
      <c r="AQ326" s="121"/>
      <c r="AR326" s="121"/>
      <c r="AS326" s="121"/>
      <c r="AT326" s="121"/>
      <c r="AU326" s="121"/>
      <c r="AV326" s="121"/>
      <c r="AW326" s="121"/>
      <c r="AX326" s="121"/>
      <c r="AY326" s="121"/>
      <c r="AZ326" s="121"/>
      <c r="BA326" s="121"/>
      <c r="BB326" s="121"/>
      <c r="BC326" s="121"/>
      <c r="BD326" s="121"/>
      <c r="BE326" s="121"/>
      <c r="BF326" s="121"/>
      <c r="BG326" s="121"/>
      <c r="BH326" s="121"/>
      <c r="BI326" s="121"/>
      <c r="BJ326" s="121"/>
      <c r="BK326" s="121"/>
      <c r="BL326" s="121"/>
      <c r="BM326" s="121"/>
      <c r="BN326" s="121"/>
      <c r="BO326" s="121"/>
      <c r="BP326" s="121"/>
      <c r="BQ326" s="121"/>
      <c r="BR326" s="121"/>
      <c r="BS326" s="121"/>
      <c r="BT326" s="121"/>
      <c r="BU326" s="121"/>
      <c r="BV326" s="121"/>
      <c r="BW326" s="121"/>
      <c r="BX326" s="121"/>
    </row>
    <row r="327" spans="2:76" s="343" customFormat="1" x14ac:dyDescent="0.2">
      <c r="B327" s="383"/>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1"/>
      <c r="AL327" s="121"/>
      <c r="AM327" s="121"/>
      <c r="AN327" s="121"/>
      <c r="AO327" s="121"/>
      <c r="AP327" s="121"/>
      <c r="AQ327" s="121"/>
      <c r="AR327" s="121"/>
      <c r="AS327" s="121"/>
      <c r="AT327" s="121"/>
      <c r="AU327" s="121"/>
      <c r="AV327" s="121"/>
      <c r="AW327" s="121"/>
      <c r="AX327" s="121"/>
      <c r="AY327" s="121"/>
      <c r="AZ327" s="121"/>
      <c r="BA327" s="121"/>
      <c r="BB327" s="121"/>
      <c r="BC327" s="121"/>
      <c r="BD327" s="121"/>
      <c r="BE327" s="121"/>
      <c r="BF327" s="121"/>
      <c r="BG327" s="121"/>
      <c r="BH327" s="121"/>
      <c r="BI327" s="121"/>
      <c r="BJ327" s="121"/>
      <c r="BK327" s="121"/>
      <c r="BL327" s="121"/>
      <c r="BM327" s="121"/>
      <c r="BN327" s="121"/>
      <c r="BO327" s="121"/>
      <c r="BP327" s="121"/>
      <c r="BQ327" s="121"/>
      <c r="BR327" s="121"/>
      <c r="BS327" s="121"/>
      <c r="BT327" s="121"/>
      <c r="BU327" s="121"/>
      <c r="BV327" s="121"/>
      <c r="BW327" s="121"/>
      <c r="BX327" s="121"/>
    </row>
    <row r="328" spans="2:76" s="343" customFormat="1" x14ac:dyDescent="0.2">
      <c r="B328" s="383"/>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1"/>
      <c r="AN328" s="121"/>
      <c r="AO328" s="121"/>
      <c r="AP328" s="121"/>
      <c r="AQ328" s="121"/>
      <c r="AR328" s="121"/>
      <c r="AS328" s="121"/>
      <c r="AT328" s="121"/>
      <c r="AU328" s="121"/>
      <c r="AV328" s="121"/>
      <c r="AW328" s="121"/>
      <c r="AX328" s="121"/>
      <c r="AY328" s="121"/>
      <c r="AZ328" s="121"/>
      <c r="BA328" s="121"/>
      <c r="BB328" s="121"/>
      <c r="BC328" s="121"/>
      <c r="BD328" s="121"/>
      <c r="BE328" s="121"/>
      <c r="BF328" s="121"/>
      <c r="BG328" s="121"/>
      <c r="BH328" s="121"/>
      <c r="BI328" s="121"/>
      <c r="BJ328" s="121"/>
      <c r="BK328" s="121"/>
      <c r="BL328" s="121"/>
      <c r="BM328" s="121"/>
      <c r="BN328" s="121"/>
      <c r="BO328" s="121"/>
      <c r="BP328" s="121"/>
      <c r="BQ328" s="121"/>
      <c r="BR328" s="121"/>
      <c r="BS328" s="121"/>
      <c r="BT328" s="121"/>
      <c r="BU328" s="121"/>
      <c r="BV328" s="121"/>
      <c r="BW328" s="121"/>
      <c r="BX328" s="121"/>
    </row>
    <row r="329" spans="2:76" s="343" customFormat="1" x14ac:dyDescent="0.2">
      <c r="B329" s="383"/>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1"/>
      <c r="AL329" s="121"/>
      <c r="AM329" s="121"/>
      <c r="AN329" s="121"/>
      <c r="AO329" s="121"/>
      <c r="AP329" s="121"/>
      <c r="AQ329" s="121"/>
      <c r="AR329" s="121"/>
      <c r="AS329" s="121"/>
      <c r="AT329" s="121"/>
      <c r="AU329" s="121"/>
      <c r="AV329" s="121"/>
      <c r="AW329" s="121"/>
      <c r="AX329" s="121"/>
      <c r="AY329" s="121"/>
      <c r="AZ329" s="121"/>
      <c r="BA329" s="121"/>
      <c r="BB329" s="121"/>
      <c r="BC329" s="121"/>
      <c r="BD329" s="121"/>
      <c r="BE329" s="121"/>
      <c r="BF329" s="121"/>
      <c r="BG329" s="121"/>
      <c r="BH329" s="121"/>
      <c r="BI329" s="121"/>
      <c r="BJ329" s="121"/>
      <c r="BK329" s="121"/>
      <c r="BL329" s="121"/>
      <c r="BM329" s="121"/>
      <c r="BN329" s="121"/>
      <c r="BO329" s="121"/>
      <c r="BP329" s="121"/>
      <c r="BQ329" s="121"/>
      <c r="BR329" s="121"/>
      <c r="BS329" s="121"/>
      <c r="BT329" s="121"/>
      <c r="BU329" s="121"/>
      <c r="BV329" s="121"/>
      <c r="BW329" s="121"/>
      <c r="BX329" s="121"/>
    </row>
    <row r="330" spans="2:76" s="343" customFormat="1" x14ac:dyDescent="0.2">
      <c r="B330" s="383"/>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1"/>
      <c r="AL330" s="121"/>
      <c r="AM330" s="121"/>
      <c r="AN330" s="121"/>
      <c r="AO330" s="121"/>
      <c r="AP330" s="121"/>
      <c r="AQ330" s="121"/>
      <c r="AR330" s="121"/>
      <c r="AS330" s="121"/>
      <c r="AT330" s="121"/>
      <c r="AU330" s="121"/>
      <c r="AV330" s="121"/>
      <c r="AW330" s="121"/>
      <c r="AX330" s="121"/>
      <c r="AY330" s="121"/>
      <c r="AZ330" s="121"/>
      <c r="BA330" s="121"/>
      <c r="BB330" s="121"/>
      <c r="BC330" s="121"/>
      <c r="BD330" s="121"/>
      <c r="BE330" s="121"/>
      <c r="BF330" s="121"/>
      <c r="BG330" s="121"/>
      <c r="BH330" s="121"/>
      <c r="BI330" s="121"/>
      <c r="BJ330" s="121"/>
      <c r="BK330" s="121"/>
      <c r="BL330" s="121"/>
      <c r="BM330" s="121"/>
      <c r="BN330" s="121"/>
      <c r="BO330" s="121"/>
      <c r="BP330" s="121"/>
      <c r="BQ330" s="121"/>
      <c r="BR330" s="121"/>
      <c r="BS330" s="121"/>
      <c r="BT330" s="121"/>
      <c r="BU330" s="121"/>
      <c r="BV330" s="121"/>
      <c r="BW330" s="121"/>
      <c r="BX330" s="121"/>
    </row>
    <row r="331" spans="2:76" s="343" customFormat="1" x14ac:dyDescent="0.2">
      <c r="B331" s="383"/>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1"/>
      <c r="AN331" s="121"/>
      <c r="AO331" s="121"/>
      <c r="AP331" s="121"/>
      <c r="AQ331" s="121"/>
      <c r="AR331" s="121"/>
      <c r="AS331" s="121"/>
      <c r="AT331" s="121"/>
      <c r="AU331" s="121"/>
      <c r="AV331" s="121"/>
      <c r="AW331" s="121"/>
      <c r="AX331" s="121"/>
      <c r="AY331" s="121"/>
      <c r="AZ331" s="121"/>
      <c r="BA331" s="121"/>
      <c r="BB331" s="121"/>
      <c r="BC331" s="121"/>
      <c r="BD331" s="121"/>
      <c r="BE331" s="121"/>
      <c r="BF331" s="121"/>
      <c r="BG331" s="121"/>
      <c r="BH331" s="121"/>
      <c r="BI331" s="121"/>
      <c r="BJ331" s="121"/>
      <c r="BK331" s="121"/>
      <c r="BL331" s="121"/>
      <c r="BM331" s="121"/>
      <c r="BN331" s="121"/>
      <c r="BO331" s="121"/>
      <c r="BP331" s="121"/>
      <c r="BQ331" s="121"/>
      <c r="BR331" s="121"/>
      <c r="BS331" s="121"/>
      <c r="BT331" s="121"/>
      <c r="BU331" s="121"/>
      <c r="BV331" s="121"/>
      <c r="BW331" s="121"/>
      <c r="BX331" s="121"/>
    </row>
    <row r="332" spans="2:76" s="343" customFormat="1" x14ac:dyDescent="0.2">
      <c r="B332" s="383"/>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21"/>
      <c r="AL332" s="121"/>
      <c r="AM332" s="121"/>
      <c r="AN332" s="121"/>
      <c r="AO332" s="121"/>
      <c r="AP332" s="121"/>
      <c r="AQ332" s="121"/>
      <c r="AR332" s="121"/>
      <c r="AS332" s="121"/>
      <c r="AT332" s="121"/>
      <c r="AU332" s="121"/>
      <c r="AV332" s="121"/>
      <c r="AW332" s="121"/>
      <c r="AX332" s="121"/>
      <c r="AY332" s="121"/>
      <c r="AZ332" s="121"/>
      <c r="BA332" s="121"/>
      <c r="BB332" s="121"/>
      <c r="BC332" s="121"/>
      <c r="BD332" s="121"/>
      <c r="BE332" s="121"/>
      <c r="BF332" s="121"/>
      <c r="BG332" s="121"/>
      <c r="BH332" s="121"/>
      <c r="BI332" s="121"/>
      <c r="BJ332" s="121"/>
      <c r="BK332" s="121"/>
      <c r="BL332" s="121"/>
      <c r="BM332" s="121"/>
      <c r="BN332" s="121"/>
      <c r="BO332" s="121"/>
      <c r="BP332" s="121"/>
      <c r="BQ332" s="121"/>
      <c r="BR332" s="121"/>
      <c r="BS332" s="121"/>
      <c r="BT332" s="121"/>
      <c r="BU332" s="121"/>
      <c r="BV332" s="121"/>
      <c r="BW332" s="121"/>
      <c r="BX332" s="121"/>
    </row>
    <row r="333" spans="2:76" s="343" customFormat="1" x14ac:dyDescent="0.2">
      <c r="B333" s="383"/>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1"/>
      <c r="AN333" s="121"/>
      <c r="AO333" s="121"/>
      <c r="AP333" s="121"/>
      <c r="AQ333" s="121"/>
      <c r="AR333" s="121"/>
      <c r="AS333" s="121"/>
      <c r="AT333" s="121"/>
      <c r="AU333" s="121"/>
      <c r="AV333" s="121"/>
      <c r="AW333" s="121"/>
      <c r="AX333" s="121"/>
      <c r="AY333" s="121"/>
      <c r="AZ333" s="121"/>
      <c r="BA333" s="121"/>
      <c r="BB333" s="121"/>
      <c r="BC333" s="121"/>
      <c r="BD333" s="121"/>
      <c r="BE333" s="121"/>
      <c r="BF333" s="121"/>
      <c r="BG333" s="121"/>
      <c r="BH333" s="121"/>
      <c r="BI333" s="121"/>
      <c r="BJ333" s="121"/>
      <c r="BK333" s="121"/>
      <c r="BL333" s="121"/>
      <c r="BM333" s="121"/>
      <c r="BN333" s="121"/>
      <c r="BO333" s="121"/>
      <c r="BP333" s="121"/>
      <c r="BQ333" s="121"/>
      <c r="BR333" s="121"/>
      <c r="BS333" s="121"/>
      <c r="BT333" s="121"/>
      <c r="BU333" s="121"/>
      <c r="BV333" s="121"/>
      <c r="BW333" s="121"/>
      <c r="BX333" s="121"/>
    </row>
    <row r="334" spans="2:76" s="343" customFormat="1" x14ac:dyDescent="0.2">
      <c r="B334" s="383"/>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1"/>
      <c r="AL334" s="121"/>
      <c r="AM334" s="121"/>
      <c r="AN334" s="121"/>
      <c r="AO334" s="121"/>
      <c r="AP334" s="121"/>
      <c r="AQ334" s="121"/>
      <c r="AR334" s="121"/>
      <c r="AS334" s="121"/>
      <c r="AT334" s="121"/>
      <c r="AU334" s="121"/>
      <c r="AV334" s="121"/>
      <c r="AW334" s="121"/>
      <c r="AX334" s="121"/>
      <c r="AY334" s="121"/>
      <c r="AZ334" s="121"/>
      <c r="BA334" s="121"/>
      <c r="BB334" s="121"/>
      <c r="BC334" s="121"/>
      <c r="BD334" s="121"/>
      <c r="BE334" s="121"/>
      <c r="BF334" s="121"/>
      <c r="BG334" s="121"/>
      <c r="BH334" s="121"/>
      <c r="BI334" s="121"/>
      <c r="BJ334" s="121"/>
      <c r="BK334" s="121"/>
      <c r="BL334" s="121"/>
      <c r="BM334" s="121"/>
      <c r="BN334" s="121"/>
      <c r="BO334" s="121"/>
      <c r="BP334" s="121"/>
      <c r="BQ334" s="121"/>
      <c r="BR334" s="121"/>
      <c r="BS334" s="121"/>
      <c r="BT334" s="121"/>
      <c r="BU334" s="121"/>
      <c r="BV334" s="121"/>
      <c r="BW334" s="121"/>
      <c r="BX334" s="121"/>
    </row>
    <row r="335" spans="2:76" s="343" customFormat="1" x14ac:dyDescent="0.2">
      <c r="B335" s="383"/>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1"/>
      <c r="AL335" s="121"/>
      <c r="AM335" s="121"/>
      <c r="AN335" s="121"/>
      <c r="AO335" s="121"/>
      <c r="AP335" s="121"/>
      <c r="AQ335" s="121"/>
      <c r="AR335" s="121"/>
      <c r="AS335" s="121"/>
      <c r="AT335" s="121"/>
      <c r="AU335" s="121"/>
      <c r="AV335" s="121"/>
      <c r="AW335" s="121"/>
      <c r="AX335" s="121"/>
      <c r="AY335" s="121"/>
      <c r="AZ335" s="121"/>
      <c r="BA335" s="121"/>
      <c r="BB335" s="121"/>
      <c r="BC335" s="121"/>
      <c r="BD335" s="121"/>
      <c r="BE335" s="121"/>
      <c r="BF335" s="121"/>
      <c r="BG335" s="121"/>
      <c r="BH335" s="121"/>
      <c r="BI335" s="121"/>
      <c r="BJ335" s="121"/>
      <c r="BK335" s="121"/>
      <c r="BL335" s="121"/>
      <c r="BM335" s="121"/>
      <c r="BN335" s="121"/>
      <c r="BO335" s="121"/>
      <c r="BP335" s="121"/>
      <c r="BQ335" s="121"/>
      <c r="BR335" s="121"/>
      <c r="BS335" s="121"/>
      <c r="BT335" s="121"/>
      <c r="BU335" s="121"/>
      <c r="BV335" s="121"/>
      <c r="BW335" s="121"/>
      <c r="BX335" s="121"/>
    </row>
    <row r="336" spans="2:76" s="343" customFormat="1" x14ac:dyDescent="0.2">
      <c r="B336" s="383"/>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1"/>
      <c r="AL336" s="121"/>
      <c r="AM336" s="121"/>
      <c r="AN336" s="121"/>
      <c r="AO336" s="121"/>
      <c r="AP336" s="121"/>
      <c r="AQ336" s="121"/>
      <c r="AR336" s="121"/>
      <c r="AS336" s="121"/>
      <c r="AT336" s="121"/>
      <c r="AU336" s="121"/>
      <c r="AV336" s="121"/>
      <c r="AW336" s="121"/>
      <c r="AX336" s="121"/>
      <c r="AY336" s="121"/>
      <c r="AZ336" s="121"/>
      <c r="BA336" s="121"/>
      <c r="BB336" s="121"/>
      <c r="BC336" s="121"/>
      <c r="BD336" s="121"/>
      <c r="BE336" s="121"/>
      <c r="BF336" s="121"/>
      <c r="BG336" s="121"/>
      <c r="BH336" s="121"/>
      <c r="BI336" s="121"/>
      <c r="BJ336" s="121"/>
      <c r="BK336" s="121"/>
      <c r="BL336" s="121"/>
      <c r="BM336" s="121"/>
      <c r="BN336" s="121"/>
      <c r="BO336" s="121"/>
      <c r="BP336" s="121"/>
      <c r="BQ336" s="121"/>
      <c r="BR336" s="121"/>
      <c r="BS336" s="121"/>
      <c r="BT336" s="121"/>
      <c r="BU336" s="121"/>
      <c r="BV336" s="121"/>
      <c r="BW336" s="121"/>
      <c r="BX336" s="121"/>
    </row>
    <row r="337" spans="2:76" s="343" customFormat="1" x14ac:dyDescent="0.2">
      <c r="B337" s="383"/>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c r="AN337" s="121"/>
      <c r="AO337" s="121"/>
      <c r="AP337" s="121"/>
      <c r="AQ337" s="121"/>
      <c r="AR337" s="121"/>
      <c r="AS337" s="121"/>
      <c r="AT337" s="121"/>
      <c r="AU337" s="121"/>
      <c r="AV337" s="121"/>
      <c r="AW337" s="121"/>
      <c r="AX337" s="121"/>
      <c r="AY337" s="121"/>
      <c r="AZ337" s="121"/>
      <c r="BA337" s="121"/>
      <c r="BB337" s="121"/>
      <c r="BC337" s="121"/>
      <c r="BD337" s="121"/>
      <c r="BE337" s="121"/>
      <c r="BF337" s="121"/>
      <c r="BG337" s="121"/>
      <c r="BH337" s="121"/>
      <c r="BI337" s="121"/>
      <c r="BJ337" s="121"/>
      <c r="BK337" s="121"/>
      <c r="BL337" s="121"/>
      <c r="BM337" s="121"/>
      <c r="BN337" s="121"/>
      <c r="BO337" s="121"/>
      <c r="BP337" s="121"/>
      <c r="BQ337" s="121"/>
      <c r="BR337" s="121"/>
      <c r="BS337" s="121"/>
      <c r="BT337" s="121"/>
      <c r="BU337" s="121"/>
      <c r="BV337" s="121"/>
      <c r="BW337" s="121"/>
      <c r="BX337" s="121"/>
    </row>
    <row r="338" spans="2:76" s="343" customFormat="1" x14ac:dyDescent="0.2">
      <c r="B338" s="383"/>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1"/>
      <c r="AL338" s="121"/>
      <c r="AM338" s="121"/>
      <c r="AN338" s="121"/>
      <c r="AO338" s="121"/>
      <c r="AP338" s="121"/>
      <c r="AQ338" s="121"/>
      <c r="AR338" s="121"/>
      <c r="AS338" s="121"/>
      <c r="AT338" s="121"/>
      <c r="AU338" s="121"/>
      <c r="AV338" s="121"/>
      <c r="AW338" s="121"/>
      <c r="AX338" s="121"/>
      <c r="AY338" s="121"/>
      <c r="AZ338" s="121"/>
      <c r="BA338" s="121"/>
      <c r="BB338" s="121"/>
      <c r="BC338" s="121"/>
      <c r="BD338" s="121"/>
      <c r="BE338" s="121"/>
      <c r="BF338" s="121"/>
      <c r="BG338" s="121"/>
      <c r="BH338" s="121"/>
      <c r="BI338" s="121"/>
      <c r="BJ338" s="121"/>
      <c r="BK338" s="121"/>
      <c r="BL338" s="121"/>
      <c r="BM338" s="121"/>
      <c r="BN338" s="121"/>
      <c r="BO338" s="121"/>
      <c r="BP338" s="121"/>
      <c r="BQ338" s="121"/>
      <c r="BR338" s="121"/>
      <c r="BS338" s="121"/>
      <c r="BT338" s="121"/>
      <c r="BU338" s="121"/>
      <c r="BV338" s="121"/>
      <c r="BW338" s="121"/>
      <c r="BX338" s="121"/>
    </row>
    <row r="339" spans="2:76" s="343" customFormat="1" x14ac:dyDescent="0.2">
      <c r="B339" s="383"/>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1"/>
      <c r="AL339" s="121"/>
      <c r="AM339" s="121"/>
      <c r="AN339" s="121"/>
      <c r="AO339" s="121"/>
      <c r="AP339" s="121"/>
      <c r="AQ339" s="121"/>
      <c r="AR339" s="121"/>
      <c r="AS339" s="121"/>
      <c r="AT339" s="121"/>
      <c r="AU339" s="121"/>
      <c r="AV339" s="121"/>
      <c r="AW339" s="121"/>
      <c r="AX339" s="121"/>
      <c r="AY339" s="121"/>
      <c r="AZ339" s="121"/>
      <c r="BA339" s="121"/>
      <c r="BB339" s="121"/>
      <c r="BC339" s="121"/>
      <c r="BD339" s="121"/>
      <c r="BE339" s="121"/>
      <c r="BF339" s="121"/>
      <c r="BG339" s="121"/>
      <c r="BH339" s="121"/>
      <c r="BI339" s="121"/>
      <c r="BJ339" s="121"/>
      <c r="BK339" s="121"/>
      <c r="BL339" s="121"/>
      <c r="BM339" s="121"/>
      <c r="BN339" s="121"/>
      <c r="BO339" s="121"/>
      <c r="BP339" s="121"/>
      <c r="BQ339" s="121"/>
      <c r="BR339" s="121"/>
      <c r="BS339" s="121"/>
      <c r="BT339" s="121"/>
      <c r="BU339" s="121"/>
      <c r="BV339" s="121"/>
      <c r="BW339" s="121"/>
      <c r="BX339" s="121"/>
    </row>
    <row r="340" spans="2:76" s="343" customFormat="1" x14ac:dyDescent="0.2">
      <c r="B340" s="383"/>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c r="AN340" s="121"/>
      <c r="AO340" s="121"/>
      <c r="AP340" s="121"/>
      <c r="AQ340" s="121"/>
      <c r="AR340" s="121"/>
      <c r="AS340" s="121"/>
      <c r="AT340" s="121"/>
      <c r="AU340" s="121"/>
      <c r="AV340" s="121"/>
      <c r="AW340" s="121"/>
      <c r="AX340" s="121"/>
      <c r="AY340" s="121"/>
      <c r="AZ340" s="121"/>
      <c r="BA340" s="121"/>
      <c r="BB340" s="121"/>
      <c r="BC340" s="121"/>
      <c r="BD340" s="121"/>
      <c r="BE340" s="121"/>
      <c r="BF340" s="121"/>
      <c r="BG340" s="121"/>
      <c r="BH340" s="121"/>
      <c r="BI340" s="121"/>
      <c r="BJ340" s="121"/>
      <c r="BK340" s="121"/>
      <c r="BL340" s="121"/>
      <c r="BM340" s="121"/>
      <c r="BN340" s="121"/>
      <c r="BO340" s="121"/>
      <c r="BP340" s="121"/>
      <c r="BQ340" s="121"/>
      <c r="BR340" s="121"/>
      <c r="BS340" s="121"/>
      <c r="BT340" s="121"/>
      <c r="BU340" s="121"/>
      <c r="BV340" s="121"/>
      <c r="BW340" s="121"/>
      <c r="BX340" s="121"/>
    </row>
    <row r="341" spans="2:76" s="343" customFormat="1" x14ac:dyDescent="0.2">
      <c r="B341" s="383"/>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1"/>
      <c r="AL341" s="121"/>
      <c r="AM341" s="121"/>
      <c r="AN341" s="121"/>
      <c r="AO341" s="121"/>
      <c r="AP341" s="121"/>
      <c r="AQ341" s="121"/>
      <c r="AR341" s="121"/>
      <c r="AS341" s="121"/>
      <c r="AT341" s="121"/>
      <c r="AU341" s="121"/>
      <c r="AV341" s="121"/>
      <c r="AW341" s="121"/>
      <c r="AX341" s="121"/>
      <c r="AY341" s="121"/>
      <c r="AZ341" s="121"/>
      <c r="BA341" s="121"/>
      <c r="BB341" s="121"/>
      <c r="BC341" s="121"/>
      <c r="BD341" s="121"/>
      <c r="BE341" s="121"/>
      <c r="BF341" s="121"/>
      <c r="BG341" s="121"/>
      <c r="BH341" s="121"/>
      <c r="BI341" s="121"/>
      <c r="BJ341" s="121"/>
      <c r="BK341" s="121"/>
      <c r="BL341" s="121"/>
      <c r="BM341" s="121"/>
      <c r="BN341" s="121"/>
      <c r="BO341" s="121"/>
      <c r="BP341" s="121"/>
      <c r="BQ341" s="121"/>
      <c r="BR341" s="121"/>
      <c r="BS341" s="121"/>
      <c r="BT341" s="121"/>
      <c r="BU341" s="121"/>
      <c r="BV341" s="121"/>
      <c r="BW341" s="121"/>
      <c r="BX341" s="121"/>
    </row>
    <row r="342" spans="2:76" s="343" customFormat="1" x14ac:dyDescent="0.2">
      <c r="B342" s="383"/>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1"/>
      <c r="AN342" s="121"/>
      <c r="AO342" s="121"/>
      <c r="AP342" s="121"/>
      <c r="AQ342" s="121"/>
      <c r="AR342" s="121"/>
      <c r="AS342" s="121"/>
      <c r="AT342" s="121"/>
      <c r="AU342" s="121"/>
      <c r="AV342" s="121"/>
      <c r="AW342" s="121"/>
      <c r="AX342" s="121"/>
      <c r="AY342" s="121"/>
      <c r="AZ342" s="121"/>
      <c r="BA342" s="121"/>
      <c r="BB342" s="121"/>
      <c r="BC342" s="121"/>
      <c r="BD342" s="121"/>
      <c r="BE342" s="121"/>
      <c r="BF342" s="121"/>
      <c r="BG342" s="121"/>
      <c r="BH342" s="121"/>
      <c r="BI342" s="121"/>
      <c r="BJ342" s="121"/>
      <c r="BK342" s="121"/>
      <c r="BL342" s="121"/>
      <c r="BM342" s="121"/>
      <c r="BN342" s="121"/>
      <c r="BO342" s="121"/>
      <c r="BP342" s="121"/>
      <c r="BQ342" s="121"/>
      <c r="BR342" s="121"/>
      <c r="BS342" s="121"/>
      <c r="BT342" s="121"/>
      <c r="BU342" s="121"/>
      <c r="BV342" s="121"/>
      <c r="BW342" s="121"/>
      <c r="BX342" s="121"/>
    </row>
    <row r="343" spans="2:76" s="343" customFormat="1" x14ac:dyDescent="0.2">
      <c r="B343" s="383"/>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1"/>
      <c r="AL343" s="121"/>
      <c r="AM343" s="121"/>
      <c r="AN343" s="121"/>
      <c r="AO343" s="121"/>
      <c r="AP343" s="121"/>
      <c r="AQ343" s="121"/>
      <c r="AR343" s="121"/>
      <c r="AS343" s="121"/>
      <c r="AT343" s="121"/>
      <c r="AU343" s="121"/>
      <c r="AV343" s="121"/>
      <c r="AW343" s="121"/>
      <c r="AX343" s="121"/>
      <c r="AY343" s="121"/>
      <c r="AZ343" s="121"/>
      <c r="BA343" s="121"/>
      <c r="BB343" s="121"/>
      <c r="BC343" s="121"/>
      <c r="BD343" s="121"/>
      <c r="BE343" s="121"/>
      <c r="BF343" s="121"/>
      <c r="BG343" s="121"/>
      <c r="BH343" s="121"/>
      <c r="BI343" s="121"/>
      <c r="BJ343" s="121"/>
      <c r="BK343" s="121"/>
      <c r="BL343" s="121"/>
      <c r="BM343" s="121"/>
      <c r="BN343" s="121"/>
      <c r="BO343" s="121"/>
      <c r="BP343" s="121"/>
      <c r="BQ343" s="121"/>
      <c r="BR343" s="121"/>
      <c r="BS343" s="121"/>
      <c r="BT343" s="121"/>
      <c r="BU343" s="121"/>
      <c r="BV343" s="121"/>
      <c r="BW343" s="121"/>
      <c r="BX343" s="121"/>
    </row>
    <row r="344" spans="2:76" s="343" customFormat="1" x14ac:dyDescent="0.2">
      <c r="B344" s="383"/>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c r="AN344" s="121"/>
      <c r="AO344" s="121"/>
      <c r="AP344" s="121"/>
      <c r="AQ344" s="121"/>
      <c r="AR344" s="121"/>
      <c r="AS344" s="121"/>
      <c r="AT344" s="121"/>
      <c r="AU344" s="121"/>
      <c r="AV344" s="121"/>
      <c r="AW344" s="121"/>
      <c r="AX344" s="121"/>
      <c r="AY344" s="121"/>
      <c r="AZ344" s="121"/>
      <c r="BA344" s="121"/>
      <c r="BB344" s="121"/>
      <c r="BC344" s="121"/>
      <c r="BD344" s="121"/>
      <c r="BE344" s="121"/>
      <c r="BF344" s="121"/>
      <c r="BG344" s="121"/>
      <c r="BH344" s="121"/>
      <c r="BI344" s="121"/>
      <c r="BJ344" s="121"/>
      <c r="BK344" s="121"/>
      <c r="BL344" s="121"/>
      <c r="BM344" s="121"/>
      <c r="BN344" s="121"/>
      <c r="BO344" s="121"/>
      <c r="BP344" s="121"/>
      <c r="BQ344" s="121"/>
      <c r="BR344" s="121"/>
      <c r="BS344" s="121"/>
      <c r="BT344" s="121"/>
      <c r="BU344" s="121"/>
      <c r="BV344" s="121"/>
      <c r="BW344" s="121"/>
      <c r="BX344" s="121"/>
    </row>
    <row r="345" spans="2:76" s="343" customFormat="1" x14ac:dyDescent="0.2">
      <c r="B345" s="383"/>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1"/>
      <c r="AL345" s="121"/>
      <c r="AM345" s="121"/>
      <c r="AN345" s="121"/>
      <c r="AO345" s="121"/>
      <c r="AP345" s="121"/>
      <c r="AQ345" s="121"/>
      <c r="AR345" s="121"/>
      <c r="AS345" s="121"/>
      <c r="AT345" s="121"/>
      <c r="AU345" s="121"/>
      <c r="AV345" s="121"/>
      <c r="AW345" s="121"/>
      <c r="AX345" s="121"/>
      <c r="AY345" s="121"/>
      <c r="AZ345" s="121"/>
      <c r="BA345" s="121"/>
      <c r="BB345" s="121"/>
      <c r="BC345" s="121"/>
      <c r="BD345" s="121"/>
      <c r="BE345" s="121"/>
      <c r="BF345" s="121"/>
      <c r="BG345" s="121"/>
      <c r="BH345" s="121"/>
      <c r="BI345" s="121"/>
      <c r="BJ345" s="121"/>
      <c r="BK345" s="121"/>
      <c r="BL345" s="121"/>
      <c r="BM345" s="121"/>
      <c r="BN345" s="121"/>
      <c r="BO345" s="121"/>
      <c r="BP345" s="121"/>
      <c r="BQ345" s="121"/>
      <c r="BR345" s="121"/>
      <c r="BS345" s="121"/>
      <c r="BT345" s="121"/>
      <c r="BU345" s="121"/>
      <c r="BV345" s="121"/>
      <c r="BW345" s="121"/>
      <c r="BX345" s="121"/>
    </row>
    <row r="346" spans="2:76" s="343" customFormat="1" x14ac:dyDescent="0.2">
      <c r="B346" s="383"/>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1"/>
      <c r="AN346" s="121"/>
      <c r="AO346" s="121"/>
      <c r="AP346" s="121"/>
      <c r="AQ346" s="121"/>
      <c r="AR346" s="121"/>
      <c r="AS346" s="121"/>
      <c r="AT346" s="121"/>
      <c r="AU346" s="121"/>
      <c r="AV346" s="121"/>
      <c r="AW346" s="121"/>
      <c r="AX346" s="121"/>
      <c r="AY346" s="121"/>
      <c r="AZ346" s="121"/>
      <c r="BA346" s="121"/>
      <c r="BB346" s="121"/>
      <c r="BC346" s="121"/>
      <c r="BD346" s="121"/>
      <c r="BE346" s="121"/>
      <c r="BF346" s="121"/>
      <c r="BG346" s="121"/>
      <c r="BH346" s="121"/>
      <c r="BI346" s="121"/>
      <c r="BJ346" s="121"/>
      <c r="BK346" s="121"/>
      <c r="BL346" s="121"/>
      <c r="BM346" s="121"/>
      <c r="BN346" s="121"/>
      <c r="BO346" s="121"/>
      <c r="BP346" s="121"/>
      <c r="BQ346" s="121"/>
      <c r="BR346" s="121"/>
      <c r="BS346" s="121"/>
      <c r="BT346" s="121"/>
      <c r="BU346" s="121"/>
      <c r="BV346" s="121"/>
      <c r="BW346" s="121"/>
      <c r="BX346" s="121"/>
    </row>
    <row r="347" spans="2:76" s="343" customFormat="1" x14ac:dyDescent="0.2">
      <c r="B347" s="383"/>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c r="AN347" s="121"/>
      <c r="AO347" s="121"/>
      <c r="AP347" s="121"/>
      <c r="AQ347" s="121"/>
      <c r="AR347" s="121"/>
      <c r="AS347" s="121"/>
      <c r="AT347" s="121"/>
      <c r="AU347" s="121"/>
      <c r="AV347" s="121"/>
      <c r="AW347" s="121"/>
      <c r="AX347" s="121"/>
      <c r="AY347" s="121"/>
      <c r="AZ347" s="121"/>
      <c r="BA347" s="121"/>
      <c r="BB347" s="121"/>
      <c r="BC347" s="121"/>
      <c r="BD347" s="121"/>
      <c r="BE347" s="121"/>
      <c r="BF347" s="121"/>
      <c r="BG347" s="121"/>
      <c r="BH347" s="121"/>
      <c r="BI347" s="121"/>
      <c r="BJ347" s="121"/>
      <c r="BK347" s="121"/>
      <c r="BL347" s="121"/>
      <c r="BM347" s="121"/>
      <c r="BN347" s="121"/>
      <c r="BO347" s="121"/>
      <c r="BP347" s="121"/>
      <c r="BQ347" s="121"/>
      <c r="BR347" s="121"/>
      <c r="BS347" s="121"/>
      <c r="BT347" s="121"/>
      <c r="BU347" s="121"/>
      <c r="BV347" s="121"/>
      <c r="BW347" s="121"/>
      <c r="BX347" s="121"/>
    </row>
    <row r="348" spans="2:76" s="343" customFormat="1" x14ac:dyDescent="0.2">
      <c r="B348" s="383"/>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1"/>
      <c r="AL348" s="121"/>
      <c r="AM348" s="121"/>
      <c r="AN348" s="121"/>
      <c r="AO348" s="121"/>
      <c r="AP348" s="121"/>
      <c r="AQ348" s="121"/>
      <c r="AR348" s="121"/>
      <c r="AS348" s="121"/>
      <c r="AT348" s="121"/>
      <c r="AU348" s="121"/>
      <c r="AV348" s="121"/>
      <c r="AW348" s="121"/>
      <c r="AX348" s="121"/>
      <c r="AY348" s="121"/>
      <c r="AZ348" s="121"/>
      <c r="BA348" s="121"/>
      <c r="BB348" s="121"/>
      <c r="BC348" s="121"/>
      <c r="BD348" s="121"/>
      <c r="BE348" s="121"/>
      <c r="BF348" s="121"/>
      <c r="BG348" s="121"/>
      <c r="BH348" s="121"/>
      <c r="BI348" s="121"/>
      <c r="BJ348" s="121"/>
      <c r="BK348" s="121"/>
      <c r="BL348" s="121"/>
      <c r="BM348" s="121"/>
      <c r="BN348" s="121"/>
      <c r="BO348" s="121"/>
      <c r="BP348" s="121"/>
      <c r="BQ348" s="121"/>
      <c r="BR348" s="121"/>
      <c r="BS348" s="121"/>
      <c r="BT348" s="121"/>
      <c r="BU348" s="121"/>
      <c r="BV348" s="121"/>
      <c r="BW348" s="121"/>
      <c r="BX348" s="121"/>
    </row>
    <row r="349" spans="2:76" s="343" customFormat="1" x14ac:dyDescent="0.2">
      <c r="B349" s="383"/>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c r="AN349" s="121"/>
      <c r="AO349" s="121"/>
      <c r="AP349" s="121"/>
      <c r="AQ349" s="121"/>
      <c r="AR349" s="121"/>
      <c r="AS349" s="121"/>
      <c r="AT349" s="121"/>
      <c r="AU349" s="121"/>
      <c r="AV349" s="121"/>
      <c r="AW349" s="121"/>
      <c r="AX349" s="121"/>
      <c r="AY349" s="121"/>
      <c r="AZ349" s="121"/>
      <c r="BA349" s="121"/>
      <c r="BB349" s="121"/>
      <c r="BC349" s="121"/>
      <c r="BD349" s="121"/>
      <c r="BE349" s="121"/>
      <c r="BF349" s="121"/>
      <c r="BG349" s="121"/>
      <c r="BH349" s="121"/>
      <c r="BI349" s="121"/>
      <c r="BJ349" s="121"/>
      <c r="BK349" s="121"/>
      <c r="BL349" s="121"/>
      <c r="BM349" s="121"/>
      <c r="BN349" s="121"/>
      <c r="BO349" s="121"/>
      <c r="BP349" s="121"/>
      <c r="BQ349" s="121"/>
      <c r="BR349" s="121"/>
      <c r="BS349" s="121"/>
      <c r="BT349" s="121"/>
      <c r="BU349" s="121"/>
      <c r="BV349" s="121"/>
      <c r="BW349" s="121"/>
      <c r="BX349" s="121"/>
    </row>
    <row r="350" spans="2:76" s="343" customFormat="1" x14ac:dyDescent="0.2">
      <c r="B350" s="383"/>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c r="AN350" s="121"/>
      <c r="AO350" s="121"/>
      <c r="AP350" s="121"/>
      <c r="AQ350" s="121"/>
      <c r="AR350" s="121"/>
      <c r="AS350" s="121"/>
      <c r="AT350" s="121"/>
      <c r="AU350" s="121"/>
      <c r="AV350" s="121"/>
      <c r="AW350" s="121"/>
      <c r="AX350" s="121"/>
      <c r="AY350" s="121"/>
      <c r="AZ350" s="121"/>
      <c r="BA350" s="121"/>
      <c r="BB350" s="121"/>
      <c r="BC350" s="121"/>
      <c r="BD350" s="121"/>
      <c r="BE350" s="121"/>
      <c r="BF350" s="121"/>
      <c r="BG350" s="121"/>
      <c r="BH350" s="121"/>
      <c r="BI350" s="121"/>
      <c r="BJ350" s="121"/>
      <c r="BK350" s="121"/>
      <c r="BL350" s="121"/>
      <c r="BM350" s="121"/>
      <c r="BN350" s="121"/>
      <c r="BO350" s="121"/>
      <c r="BP350" s="121"/>
      <c r="BQ350" s="121"/>
      <c r="BR350" s="121"/>
      <c r="BS350" s="121"/>
      <c r="BT350" s="121"/>
      <c r="BU350" s="121"/>
      <c r="BV350" s="121"/>
      <c r="BW350" s="121"/>
      <c r="BX350" s="121"/>
    </row>
    <row r="351" spans="2:76" s="343" customFormat="1" x14ac:dyDescent="0.2">
      <c r="B351" s="383"/>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c r="AN351" s="121"/>
      <c r="AO351" s="121"/>
      <c r="AP351" s="121"/>
      <c r="AQ351" s="121"/>
      <c r="AR351" s="121"/>
      <c r="AS351" s="121"/>
      <c r="AT351" s="121"/>
      <c r="AU351" s="121"/>
      <c r="AV351" s="121"/>
      <c r="AW351" s="121"/>
      <c r="AX351" s="121"/>
      <c r="AY351" s="121"/>
      <c r="AZ351" s="121"/>
      <c r="BA351" s="121"/>
      <c r="BB351" s="121"/>
      <c r="BC351" s="121"/>
      <c r="BD351" s="121"/>
      <c r="BE351" s="121"/>
      <c r="BF351" s="121"/>
      <c r="BG351" s="121"/>
      <c r="BH351" s="121"/>
      <c r="BI351" s="121"/>
      <c r="BJ351" s="121"/>
      <c r="BK351" s="121"/>
      <c r="BL351" s="121"/>
      <c r="BM351" s="121"/>
      <c r="BN351" s="121"/>
      <c r="BO351" s="121"/>
      <c r="BP351" s="121"/>
      <c r="BQ351" s="121"/>
      <c r="BR351" s="121"/>
      <c r="BS351" s="121"/>
      <c r="BT351" s="121"/>
      <c r="BU351" s="121"/>
      <c r="BV351" s="121"/>
      <c r="BW351" s="121"/>
      <c r="BX351" s="121"/>
    </row>
    <row r="352" spans="2:76" s="343" customFormat="1" x14ac:dyDescent="0.2">
      <c r="B352" s="383"/>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1"/>
      <c r="AL352" s="121"/>
      <c r="AM352" s="121"/>
      <c r="AN352" s="121"/>
      <c r="AO352" s="121"/>
      <c r="AP352" s="121"/>
      <c r="AQ352" s="121"/>
      <c r="AR352" s="121"/>
      <c r="AS352" s="121"/>
      <c r="AT352" s="121"/>
      <c r="AU352" s="121"/>
      <c r="AV352" s="121"/>
      <c r="AW352" s="121"/>
      <c r="AX352" s="121"/>
      <c r="AY352" s="121"/>
      <c r="AZ352" s="121"/>
      <c r="BA352" s="121"/>
      <c r="BB352" s="121"/>
      <c r="BC352" s="121"/>
      <c r="BD352" s="121"/>
      <c r="BE352" s="121"/>
      <c r="BF352" s="121"/>
      <c r="BG352" s="121"/>
      <c r="BH352" s="121"/>
      <c r="BI352" s="121"/>
      <c r="BJ352" s="121"/>
      <c r="BK352" s="121"/>
      <c r="BL352" s="121"/>
      <c r="BM352" s="121"/>
      <c r="BN352" s="121"/>
      <c r="BO352" s="121"/>
      <c r="BP352" s="121"/>
      <c r="BQ352" s="121"/>
      <c r="BR352" s="121"/>
      <c r="BS352" s="121"/>
      <c r="BT352" s="121"/>
      <c r="BU352" s="121"/>
      <c r="BV352" s="121"/>
      <c r="BW352" s="121"/>
      <c r="BX352" s="121"/>
    </row>
    <row r="353" spans="2:76" s="343" customFormat="1" x14ac:dyDescent="0.2">
      <c r="B353" s="383"/>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1"/>
      <c r="AN353" s="121"/>
      <c r="AO353" s="121"/>
      <c r="AP353" s="121"/>
      <c r="AQ353" s="121"/>
      <c r="AR353" s="121"/>
      <c r="AS353" s="121"/>
      <c r="AT353" s="121"/>
      <c r="AU353" s="121"/>
      <c r="AV353" s="121"/>
      <c r="AW353" s="121"/>
      <c r="AX353" s="121"/>
      <c r="AY353" s="121"/>
      <c r="AZ353" s="121"/>
      <c r="BA353" s="121"/>
      <c r="BB353" s="121"/>
      <c r="BC353" s="121"/>
      <c r="BD353" s="121"/>
      <c r="BE353" s="121"/>
      <c r="BF353" s="121"/>
      <c r="BG353" s="121"/>
      <c r="BH353" s="121"/>
      <c r="BI353" s="121"/>
      <c r="BJ353" s="121"/>
      <c r="BK353" s="121"/>
      <c r="BL353" s="121"/>
      <c r="BM353" s="121"/>
      <c r="BN353" s="121"/>
      <c r="BO353" s="121"/>
      <c r="BP353" s="121"/>
      <c r="BQ353" s="121"/>
      <c r="BR353" s="121"/>
      <c r="BS353" s="121"/>
      <c r="BT353" s="121"/>
      <c r="BU353" s="121"/>
      <c r="BV353" s="121"/>
      <c r="BW353" s="121"/>
      <c r="BX353" s="121"/>
    </row>
    <row r="354" spans="2:76" s="343" customFormat="1" x14ac:dyDescent="0.2">
      <c r="B354" s="383"/>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1"/>
      <c r="AN354" s="121"/>
      <c r="AO354" s="121"/>
      <c r="AP354" s="121"/>
      <c r="AQ354" s="121"/>
      <c r="AR354" s="121"/>
      <c r="AS354" s="121"/>
      <c r="AT354" s="121"/>
      <c r="AU354" s="121"/>
      <c r="AV354" s="121"/>
      <c r="AW354" s="121"/>
      <c r="AX354" s="121"/>
      <c r="AY354" s="121"/>
      <c r="AZ354" s="121"/>
      <c r="BA354" s="121"/>
      <c r="BB354" s="121"/>
      <c r="BC354" s="121"/>
      <c r="BD354" s="121"/>
      <c r="BE354" s="121"/>
      <c r="BF354" s="121"/>
      <c r="BG354" s="121"/>
      <c r="BH354" s="121"/>
      <c r="BI354" s="121"/>
      <c r="BJ354" s="121"/>
      <c r="BK354" s="121"/>
      <c r="BL354" s="121"/>
      <c r="BM354" s="121"/>
      <c r="BN354" s="121"/>
      <c r="BO354" s="121"/>
      <c r="BP354" s="121"/>
      <c r="BQ354" s="121"/>
      <c r="BR354" s="121"/>
      <c r="BS354" s="121"/>
      <c r="BT354" s="121"/>
      <c r="BU354" s="121"/>
      <c r="BV354" s="121"/>
      <c r="BW354" s="121"/>
      <c r="BX354" s="121"/>
    </row>
    <row r="355" spans="2:76" s="343" customFormat="1" x14ac:dyDescent="0.2">
      <c r="B355" s="383"/>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1"/>
      <c r="AL355" s="121"/>
      <c r="AM355" s="121"/>
      <c r="AN355" s="121"/>
      <c r="AO355" s="121"/>
      <c r="AP355" s="121"/>
      <c r="AQ355" s="121"/>
      <c r="AR355" s="121"/>
      <c r="AS355" s="121"/>
      <c r="AT355" s="121"/>
      <c r="AU355" s="121"/>
      <c r="AV355" s="121"/>
      <c r="AW355" s="121"/>
      <c r="AX355" s="121"/>
      <c r="AY355" s="121"/>
      <c r="AZ355" s="121"/>
      <c r="BA355" s="121"/>
      <c r="BB355" s="121"/>
      <c r="BC355" s="121"/>
      <c r="BD355" s="121"/>
      <c r="BE355" s="121"/>
      <c r="BF355" s="121"/>
      <c r="BG355" s="121"/>
      <c r="BH355" s="121"/>
      <c r="BI355" s="121"/>
      <c r="BJ355" s="121"/>
      <c r="BK355" s="121"/>
      <c r="BL355" s="121"/>
      <c r="BM355" s="121"/>
      <c r="BN355" s="121"/>
      <c r="BO355" s="121"/>
      <c r="BP355" s="121"/>
      <c r="BQ355" s="121"/>
      <c r="BR355" s="121"/>
      <c r="BS355" s="121"/>
      <c r="BT355" s="121"/>
      <c r="BU355" s="121"/>
      <c r="BV355" s="121"/>
      <c r="BW355" s="121"/>
      <c r="BX355" s="121"/>
    </row>
    <row r="356" spans="2:76" s="343" customFormat="1" x14ac:dyDescent="0.2">
      <c r="B356" s="383"/>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1"/>
      <c r="AL356" s="121"/>
      <c r="AM356" s="121"/>
      <c r="AN356" s="121"/>
      <c r="AO356" s="121"/>
      <c r="AP356" s="121"/>
      <c r="AQ356" s="121"/>
      <c r="AR356" s="121"/>
      <c r="AS356" s="121"/>
      <c r="AT356" s="121"/>
      <c r="AU356" s="121"/>
      <c r="AV356" s="121"/>
      <c r="AW356" s="121"/>
      <c r="AX356" s="121"/>
      <c r="AY356" s="121"/>
      <c r="AZ356" s="121"/>
      <c r="BA356" s="121"/>
      <c r="BB356" s="121"/>
      <c r="BC356" s="121"/>
      <c r="BD356" s="121"/>
      <c r="BE356" s="121"/>
      <c r="BF356" s="121"/>
      <c r="BG356" s="121"/>
      <c r="BH356" s="121"/>
      <c r="BI356" s="121"/>
      <c r="BJ356" s="121"/>
      <c r="BK356" s="121"/>
      <c r="BL356" s="121"/>
      <c r="BM356" s="121"/>
      <c r="BN356" s="121"/>
      <c r="BO356" s="121"/>
      <c r="BP356" s="121"/>
      <c r="BQ356" s="121"/>
      <c r="BR356" s="121"/>
      <c r="BS356" s="121"/>
      <c r="BT356" s="121"/>
      <c r="BU356" s="121"/>
      <c r="BV356" s="121"/>
      <c r="BW356" s="121"/>
      <c r="BX356" s="121"/>
    </row>
    <row r="357" spans="2:76" s="343" customFormat="1" x14ac:dyDescent="0.2">
      <c r="B357" s="383"/>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1"/>
      <c r="AL357" s="121"/>
      <c r="AM357" s="121"/>
      <c r="AN357" s="121"/>
      <c r="AO357" s="121"/>
      <c r="AP357" s="121"/>
      <c r="AQ357" s="121"/>
      <c r="AR357" s="121"/>
      <c r="AS357" s="121"/>
      <c r="AT357" s="121"/>
      <c r="AU357" s="121"/>
      <c r="AV357" s="121"/>
      <c r="AW357" s="121"/>
      <c r="AX357" s="121"/>
      <c r="AY357" s="121"/>
      <c r="AZ357" s="121"/>
      <c r="BA357" s="121"/>
      <c r="BB357" s="121"/>
      <c r="BC357" s="121"/>
      <c r="BD357" s="121"/>
      <c r="BE357" s="121"/>
      <c r="BF357" s="121"/>
      <c r="BG357" s="121"/>
      <c r="BH357" s="121"/>
      <c r="BI357" s="121"/>
      <c r="BJ357" s="121"/>
      <c r="BK357" s="121"/>
      <c r="BL357" s="121"/>
      <c r="BM357" s="121"/>
      <c r="BN357" s="121"/>
      <c r="BO357" s="121"/>
      <c r="BP357" s="121"/>
      <c r="BQ357" s="121"/>
      <c r="BR357" s="121"/>
      <c r="BS357" s="121"/>
      <c r="BT357" s="121"/>
      <c r="BU357" s="121"/>
      <c r="BV357" s="121"/>
      <c r="BW357" s="121"/>
      <c r="BX357" s="121"/>
    </row>
    <row r="358" spans="2:76" s="343" customFormat="1" x14ac:dyDescent="0.2">
      <c r="B358" s="383"/>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1"/>
      <c r="AN358" s="121"/>
      <c r="AO358" s="121"/>
      <c r="AP358" s="121"/>
      <c r="AQ358" s="121"/>
      <c r="AR358" s="121"/>
      <c r="AS358" s="121"/>
      <c r="AT358" s="121"/>
      <c r="AU358" s="121"/>
      <c r="AV358" s="121"/>
      <c r="AW358" s="121"/>
      <c r="AX358" s="121"/>
      <c r="AY358" s="121"/>
      <c r="AZ358" s="121"/>
      <c r="BA358" s="121"/>
      <c r="BB358" s="121"/>
      <c r="BC358" s="121"/>
      <c r="BD358" s="121"/>
      <c r="BE358" s="121"/>
      <c r="BF358" s="121"/>
      <c r="BG358" s="121"/>
      <c r="BH358" s="121"/>
      <c r="BI358" s="121"/>
      <c r="BJ358" s="121"/>
      <c r="BK358" s="121"/>
      <c r="BL358" s="121"/>
      <c r="BM358" s="121"/>
      <c r="BN358" s="121"/>
      <c r="BO358" s="121"/>
      <c r="BP358" s="121"/>
      <c r="BQ358" s="121"/>
      <c r="BR358" s="121"/>
      <c r="BS358" s="121"/>
      <c r="BT358" s="121"/>
      <c r="BU358" s="121"/>
      <c r="BV358" s="121"/>
      <c r="BW358" s="121"/>
      <c r="BX358" s="121"/>
    </row>
    <row r="359" spans="2:76" s="343" customFormat="1" x14ac:dyDescent="0.2">
      <c r="B359" s="383"/>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1"/>
      <c r="AL359" s="121"/>
      <c r="AM359" s="121"/>
      <c r="AN359" s="121"/>
      <c r="AO359" s="121"/>
      <c r="AP359" s="121"/>
      <c r="AQ359" s="121"/>
      <c r="AR359" s="121"/>
      <c r="AS359" s="121"/>
      <c r="AT359" s="121"/>
      <c r="AU359" s="121"/>
      <c r="AV359" s="121"/>
      <c r="AW359" s="121"/>
      <c r="AX359" s="121"/>
      <c r="AY359" s="121"/>
      <c r="AZ359" s="121"/>
      <c r="BA359" s="121"/>
      <c r="BB359" s="121"/>
      <c r="BC359" s="121"/>
      <c r="BD359" s="121"/>
      <c r="BE359" s="121"/>
      <c r="BF359" s="121"/>
      <c r="BG359" s="121"/>
      <c r="BH359" s="121"/>
      <c r="BI359" s="121"/>
      <c r="BJ359" s="121"/>
      <c r="BK359" s="121"/>
      <c r="BL359" s="121"/>
      <c r="BM359" s="121"/>
      <c r="BN359" s="121"/>
      <c r="BO359" s="121"/>
      <c r="BP359" s="121"/>
      <c r="BQ359" s="121"/>
      <c r="BR359" s="121"/>
      <c r="BS359" s="121"/>
      <c r="BT359" s="121"/>
      <c r="BU359" s="121"/>
      <c r="BV359" s="121"/>
      <c r="BW359" s="121"/>
      <c r="BX359" s="121"/>
    </row>
    <row r="360" spans="2:76" s="343" customFormat="1" x14ac:dyDescent="0.2">
      <c r="B360" s="383"/>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1"/>
      <c r="AL360" s="121"/>
      <c r="AM360" s="121"/>
      <c r="AN360" s="121"/>
      <c r="AO360" s="121"/>
      <c r="AP360" s="121"/>
      <c r="AQ360" s="121"/>
      <c r="AR360" s="121"/>
      <c r="AS360" s="121"/>
      <c r="AT360" s="121"/>
      <c r="AU360" s="121"/>
      <c r="AV360" s="121"/>
      <c r="AW360" s="121"/>
      <c r="AX360" s="121"/>
      <c r="AY360" s="121"/>
      <c r="AZ360" s="121"/>
      <c r="BA360" s="121"/>
      <c r="BB360" s="121"/>
      <c r="BC360" s="121"/>
      <c r="BD360" s="121"/>
      <c r="BE360" s="121"/>
      <c r="BF360" s="121"/>
      <c r="BG360" s="121"/>
      <c r="BH360" s="121"/>
      <c r="BI360" s="121"/>
      <c r="BJ360" s="121"/>
      <c r="BK360" s="121"/>
      <c r="BL360" s="121"/>
      <c r="BM360" s="121"/>
      <c r="BN360" s="121"/>
      <c r="BO360" s="121"/>
      <c r="BP360" s="121"/>
      <c r="BQ360" s="121"/>
      <c r="BR360" s="121"/>
      <c r="BS360" s="121"/>
      <c r="BT360" s="121"/>
      <c r="BU360" s="121"/>
      <c r="BV360" s="121"/>
      <c r="BW360" s="121"/>
      <c r="BX360" s="121"/>
    </row>
    <row r="361" spans="2:76" s="343" customFormat="1" x14ac:dyDescent="0.2">
      <c r="B361" s="383"/>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1"/>
      <c r="AL361" s="121"/>
      <c r="AM361" s="121"/>
      <c r="AN361" s="121"/>
      <c r="AO361" s="121"/>
      <c r="AP361" s="121"/>
      <c r="AQ361" s="121"/>
      <c r="AR361" s="121"/>
      <c r="AS361" s="121"/>
      <c r="AT361" s="121"/>
      <c r="AU361" s="121"/>
      <c r="AV361" s="121"/>
      <c r="AW361" s="121"/>
      <c r="AX361" s="121"/>
      <c r="AY361" s="121"/>
      <c r="AZ361" s="121"/>
      <c r="BA361" s="121"/>
      <c r="BB361" s="121"/>
      <c r="BC361" s="121"/>
      <c r="BD361" s="121"/>
      <c r="BE361" s="121"/>
      <c r="BF361" s="121"/>
      <c r="BG361" s="121"/>
      <c r="BH361" s="121"/>
      <c r="BI361" s="121"/>
      <c r="BJ361" s="121"/>
      <c r="BK361" s="121"/>
      <c r="BL361" s="121"/>
      <c r="BM361" s="121"/>
      <c r="BN361" s="121"/>
      <c r="BO361" s="121"/>
      <c r="BP361" s="121"/>
      <c r="BQ361" s="121"/>
      <c r="BR361" s="121"/>
      <c r="BS361" s="121"/>
      <c r="BT361" s="121"/>
      <c r="BU361" s="121"/>
      <c r="BV361" s="121"/>
      <c r="BW361" s="121"/>
      <c r="BX361" s="121"/>
    </row>
    <row r="362" spans="2:76" s="343" customFormat="1" x14ac:dyDescent="0.2">
      <c r="B362" s="383"/>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1"/>
      <c r="AL362" s="121"/>
      <c r="AM362" s="121"/>
      <c r="AN362" s="121"/>
      <c r="AO362" s="121"/>
      <c r="AP362" s="121"/>
      <c r="AQ362" s="121"/>
      <c r="AR362" s="121"/>
      <c r="AS362" s="121"/>
      <c r="AT362" s="121"/>
      <c r="AU362" s="121"/>
      <c r="AV362" s="121"/>
      <c r="AW362" s="121"/>
      <c r="AX362" s="121"/>
      <c r="AY362" s="121"/>
      <c r="AZ362" s="121"/>
      <c r="BA362" s="121"/>
      <c r="BB362" s="121"/>
      <c r="BC362" s="121"/>
      <c r="BD362" s="121"/>
      <c r="BE362" s="121"/>
      <c r="BF362" s="121"/>
      <c r="BG362" s="121"/>
      <c r="BH362" s="121"/>
      <c r="BI362" s="121"/>
      <c r="BJ362" s="121"/>
      <c r="BK362" s="121"/>
      <c r="BL362" s="121"/>
      <c r="BM362" s="121"/>
      <c r="BN362" s="121"/>
      <c r="BO362" s="121"/>
      <c r="BP362" s="121"/>
      <c r="BQ362" s="121"/>
      <c r="BR362" s="121"/>
      <c r="BS362" s="121"/>
      <c r="BT362" s="121"/>
      <c r="BU362" s="121"/>
      <c r="BV362" s="121"/>
      <c r="BW362" s="121"/>
      <c r="BX362" s="121"/>
    </row>
    <row r="363" spans="2:76" s="343" customFormat="1" x14ac:dyDescent="0.2">
      <c r="B363" s="383"/>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1"/>
      <c r="AL363" s="121"/>
      <c r="AM363" s="121"/>
      <c r="AN363" s="121"/>
      <c r="AO363" s="121"/>
      <c r="AP363" s="121"/>
      <c r="AQ363" s="121"/>
      <c r="AR363" s="121"/>
      <c r="AS363" s="121"/>
      <c r="AT363" s="121"/>
      <c r="AU363" s="121"/>
      <c r="AV363" s="121"/>
      <c r="AW363" s="121"/>
      <c r="AX363" s="121"/>
      <c r="AY363" s="121"/>
      <c r="AZ363" s="121"/>
      <c r="BA363" s="121"/>
      <c r="BB363" s="121"/>
      <c r="BC363" s="121"/>
      <c r="BD363" s="121"/>
      <c r="BE363" s="121"/>
      <c r="BF363" s="121"/>
      <c r="BG363" s="121"/>
      <c r="BH363" s="121"/>
      <c r="BI363" s="121"/>
      <c r="BJ363" s="121"/>
      <c r="BK363" s="121"/>
      <c r="BL363" s="121"/>
      <c r="BM363" s="121"/>
      <c r="BN363" s="121"/>
      <c r="BO363" s="121"/>
      <c r="BP363" s="121"/>
      <c r="BQ363" s="121"/>
      <c r="BR363" s="121"/>
      <c r="BS363" s="121"/>
      <c r="BT363" s="121"/>
      <c r="BU363" s="121"/>
      <c r="BV363" s="121"/>
      <c r="BW363" s="121"/>
      <c r="BX363" s="121"/>
    </row>
    <row r="364" spans="2:76" s="343" customFormat="1" x14ac:dyDescent="0.2">
      <c r="B364" s="383"/>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1"/>
      <c r="AL364" s="121"/>
      <c r="AM364" s="121"/>
      <c r="AN364" s="121"/>
      <c r="AO364" s="121"/>
      <c r="AP364" s="121"/>
      <c r="AQ364" s="121"/>
      <c r="AR364" s="121"/>
      <c r="AS364" s="121"/>
      <c r="AT364" s="121"/>
      <c r="AU364" s="121"/>
      <c r="AV364" s="121"/>
      <c r="AW364" s="121"/>
      <c r="AX364" s="121"/>
      <c r="AY364" s="121"/>
      <c r="AZ364" s="121"/>
      <c r="BA364" s="121"/>
      <c r="BB364" s="121"/>
      <c r="BC364" s="121"/>
      <c r="BD364" s="121"/>
      <c r="BE364" s="121"/>
      <c r="BF364" s="121"/>
      <c r="BG364" s="121"/>
      <c r="BH364" s="121"/>
      <c r="BI364" s="121"/>
      <c r="BJ364" s="121"/>
      <c r="BK364" s="121"/>
      <c r="BL364" s="121"/>
      <c r="BM364" s="121"/>
      <c r="BN364" s="121"/>
      <c r="BO364" s="121"/>
      <c r="BP364" s="121"/>
      <c r="BQ364" s="121"/>
      <c r="BR364" s="121"/>
      <c r="BS364" s="121"/>
      <c r="BT364" s="121"/>
      <c r="BU364" s="121"/>
      <c r="BV364" s="121"/>
      <c r="BW364" s="121"/>
      <c r="BX364" s="121"/>
    </row>
    <row r="365" spans="2:76" s="343" customFormat="1" x14ac:dyDescent="0.2">
      <c r="B365" s="383"/>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1"/>
      <c r="AN365" s="121"/>
      <c r="AO365" s="121"/>
      <c r="AP365" s="121"/>
      <c r="AQ365" s="121"/>
      <c r="AR365" s="121"/>
      <c r="AS365" s="121"/>
      <c r="AT365" s="121"/>
      <c r="AU365" s="121"/>
      <c r="AV365" s="121"/>
      <c r="AW365" s="121"/>
      <c r="AX365" s="121"/>
      <c r="AY365" s="121"/>
      <c r="AZ365" s="121"/>
      <c r="BA365" s="121"/>
      <c r="BB365" s="121"/>
      <c r="BC365" s="121"/>
      <c r="BD365" s="121"/>
      <c r="BE365" s="121"/>
      <c r="BF365" s="121"/>
      <c r="BG365" s="121"/>
      <c r="BH365" s="121"/>
      <c r="BI365" s="121"/>
      <c r="BJ365" s="121"/>
      <c r="BK365" s="121"/>
      <c r="BL365" s="121"/>
      <c r="BM365" s="121"/>
      <c r="BN365" s="121"/>
      <c r="BO365" s="121"/>
      <c r="BP365" s="121"/>
      <c r="BQ365" s="121"/>
      <c r="BR365" s="121"/>
      <c r="BS365" s="121"/>
      <c r="BT365" s="121"/>
      <c r="BU365" s="121"/>
      <c r="BV365" s="121"/>
      <c r="BW365" s="121"/>
      <c r="BX365" s="121"/>
    </row>
    <row r="366" spans="2:76" s="343" customFormat="1" x14ac:dyDescent="0.2">
      <c r="B366" s="383"/>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1"/>
      <c r="AL366" s="121"/>
      <c r="AM366" s="121"/>
      <c r="AN366" s="121"/>
      <c r="AO366" s="121"/>
      <c r="AP366" s="121"/>
      <c r="AQ366" s="121"/>
      <c r="AR366" s="121"/>
      <c r="AS366" s="121"/>
      <c r="AT366" s="121"/>
      <c r="AU366" s="121"/>
      <c r="AV366" s="121"/>
      <c r="AW366" s="121"/>
      <c r="AX366" s="121"/>
      <c r="AY366" s="121"/>
      <c r="AZ366" s="121"/>
      <c r="BA366" s="121"/>
      <c r="BB366" s="121"/>
      <c r="BC366" s="121"/>
      <c r="BD366" s="121"/>
      <c r="BE366" s="121"/>
      <c r="BF366" s="121"/>
      <c r="BG366" s="121"/>
      <c r="BH366" s="121"/>
      <c r="BI366" s="121"/>
      <c r="BJ366" s="121"/>
      <c r="BK366" s="121"/>
      <c r="BL366" s="121"/>
      <c r="BM366" s="121"/>
      <c r="BN366" s="121"/>
      <c r="BO366" s="121"/>
      <c r="BP366" s="121"/>
      <c r="BQ366" s="121"/>
      <c r="BR366" s="121"/>
      <c r="BS366" s="121"/>
      <c r="BT366" s="121"/>
      <c r="BU366" s="121"/>
      <c r="BV366" s="121"/>
      <c r="BW366" s="121"/>
      <c r="BX366" s="121"/>
    </row>
    <row r="367" spans="2:76" s="343" customFormat="1" x14ac:dyDescent="0.2">
      <c r="B367" s="383"/>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1"/>
      <c r="AY367" s="121"/>
      <c r="AZ367" s="121"/>
      <c r="BA367" s="121"/>
      <c r="BB367" s="121"/>
      <c r="BC367" s="121"/>
      <c r="BD367" s="121"/>
      <c r="BE367" s="121"/>
      <c r="BF367" s="121"/>
      <c r="BG367" s="121"/>
      <c r="BH367" s="121"/>
      <c r="BI367" s="121"/>
      <c r="BJ367" s="121"/>
      <c r="BK367" s="121"/>
      <c r="BL367" s="121"/>
      <c r="BM367" s="121"/>
      <c r="BN367" s="121"/>
      <c r="BO367" s="121"/>
      <c r="BP367" s="121"/>
      <c r="BQ367" s="121"/>
      <c r="BR367" s="121"/>
      <c r="BS367" s="121"/>
      <c r="BT367" s="121"/>
      <c r="BU367" s="121"/>
      <c r="BV367" s="121"/>
      <c r="BW367" s="121"/>
      <c r="BX367" s="121"/>
    </row>
    <row r="368" spans="2:76" s="343" customFormat="1" x14ac:dyDescent="0.2">
      <c r="B368" s="383"/>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1"/>
      <c r="AY368" s="121"/>
      <c r="AZ368" s="121"/>
      <c r="BA368" s="121"/>
      <c r="BB368" s="121"/>
      <c r="BC368" s="121"/>
      <c r="BD368" s="121"/>
      <c r="BE368" s="121"/>
      <c r="BF368" s="121"/>
      <c r="BG368" s="121"/>
      <c r="BH368" s="121"/>
      <c r="BI368" s="121"/>
      <c r="BJ368" s="121"/>
      <c r="BK368" s="121"/>
      <c r="BL368" s="121"/>
      <c r="BM368" s="121"/>
      <c r="BN368" s="121"/>
      <c r="BO368" s="121"/>
      <c r="BP368" s="121"/>
      <c r="BQ368" s="121"/>
      <c r="BR368" s="121"/>
      <c r="BS368" s="121"/>
      <c r="BT368" s="121"/>
      <c r="BU368" s="121"/>
      <c r="BV368" s="121"/>
      <c r="BW368" s="121"/>
      <c r="BX368" s="121"/>
    </row>
    <row r="369" spans="2:76" s="343" customFormat="1" x14ac:dyDescent="0.2">
      <c r="B369" s="383"/>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c r="AR369" s="121"/>
      <c r="AS369" s="121"/>
      <c r="AT369" s="121"/>
      <c r="AU369" s="121"/>
      <c r="AV369" s="121"/>
      <c r="AW369" s="121"/>
      <c r="AX369" s="121"/>
      <c r="AY369" s="121"/>
      <c r="AZ369" s="121"/>
      <c r="BA369" s="121"/>
      <c r="BB369" s="121"/>
      <c r="BC369" s="121"/>
      <c r="BD369" s="121"/>
      <c r="BE369" s="121"/>
      <c r="BF369" s="121"/>
      <c r="BG369" s="121"/>
      <c r="BH369" s="121"/>
      <c r="BI369" s="121"/>
      <c r="BJ369" s="121"/>
      <c r="BK369" s="121"/>
      <c r="BL369" s="121"/>
      <c r="BM369" s="121"/>
      <c r="BN369" s="121"/>
      <c r="BO369" s="121"/>
      <c r="BP369" s="121"/>
      <c r="BQ369" s="121"/>
      <c r="BR369" s="121"/>
      <c r="BS369" s="121"/>
      <c r="BT369" s="121"/>
      <c r="BU369" s="121"/>
      <c r="BV369" s="121"/>
      <c r="BW369" s="121"/>
      <c r="BX369" s="121"/>
    </row>
    <row r="370" spans="2:76" s="343" customFormat="1" x14ac:dyDescent="0.2">
      <c r="B370" s="383"/>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c r="AN370" s="121"/>
      <c r="AO370" s="121"/>
      <c r="AP370" s="121"/>
      <c r="AQ370" s="121"/>
      <c r="AR370" s="121"/>
      <c r="AS370" s="121"/>
      <c r="AT370" s="121"/>
      <c r="AU370" s="121"/>
      <c r="AV370" s="121"/>
      <c r="AW370" s="121"/>
      <c r="AX370" s="121"/>
      <c r="AY370" s="121"/>
      <c r="AZ370" s="121"/>
      <c r="BA370" s="121"/>
      <c r="BB370" s="121"/>
      <c r="BC370" s="121"/>
      <c r="BD370" s="121"/>
      <c r="BE370" s="121"/>
      <c r="BF370" s="121"/>
      <c r="BG370" s="121"/>
      <c r="BH370" s="121"/>
      <c r="BI370" s="121"/>
      <c r="BJ370" s="121"/>
      <c r="BK370" s="121"/>
      <c r="BL370" s="121"/>
      <c r="BM370" s="121"/>
      <c r="BN370" s="121"/>
      <c r="BO370" s="121"/>
      <c r="BP370" s="121"/>
      <c r="BQ370" s="121"/>
      <c r="BR370" s="121"/>
      <c r="BS370" s="121"/>
      <c r="BT370" s="121"/>
      <c r="BU370" s="121"/>
      <c r="BV370" s="121"/>
      <c r="BW370" s="121"/>
      <c r="BX370" s="121"/>
    </row>
    <row r="371" spans="2:76" s="343" customFormat="1" x14ac:dyDescent="0.2">
      <c r="B371" s="383"/>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1"/>
      <c r="AL371" s="121"/>
      <c r="AM371" s="121"/>
      <c r="AN371" s="121"/>
      <c r="AO371" s="121"/>
      <c r="AP371" s="121"/>
      <c r="AQ371" s="121"/>
      <c r="AR371" s="121"/>
      <c r="AS371" s="121"/>
      <c r="AT371" s="121"/>
      <c r="AU371" s="121"/>
      <c r="AV371" s="121"/>
      <c r="AW371" s="121"/>
      <c r="AX371" s="121"/>
      <c r="AY371" s="121"/>
      <c r="AZ371" s="121"/>
      <c r="BA371" s="121"/>
      <c r="BB371" s="121"/>
      <c r="BC371" s="121"/>
      <c r="BD371" s="121"/>
      <c r="BE371" s="121"/>
      <c r="BF371" s="121"/>
      <c r="BG371" s="121"/>
      <c r="BH371" s="121"/>
      <c r="BI371" s="121"/>
      <c r="BJ371" s="121"/>
      <c r="BK371" s="121"/>
      <c r="BL371" s="121"/>
      <c r="BM371" s="121"/>
      <c r="BN371" s="121"/>
      <c r="BO371" s="121"/>
      <c r="BP371" s="121"/>
      <c r="BQ371" s="121"/>
      <c r="BR371" s="121"/>
      <c r="BS371" s="121"/>
      <c r="BT371" s="121"/>
      <c r="BU371" s="121"/>
      <c r="BV371" s="121"/>
      <c r="BW371" s="121"/>
      <c r="BX371" s="121"/>
    </row>
    <row r="372" spans="2:76" s="343" customFormat="1" x14ac:dyDescent="0.2">
      <c r="B372" s="383"/>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1"/>
      <c r="AN372" s="121"/>
      <c r="AO372" s="121"/>
      <c r="AP372" s="121"/>
      <c r="AQ372" s="121"/>
      <c r="AR372" s="121"/>
      <c r="AS372" s="121"/>
      <c r="AT372" s="121"/>
      <c r="AU372" s="121"/>
      <c r="AV372" s="121"/>
      <c r="AW372" s="121"/>
      <c r="AX372" s="121"/>
      <c r="AY372" s="121"/>
      <c r="AZ372" s="121"/>
      <c r="BA372" s="121"/>
      <c r="BB372" s="121"/>
      <c r="BC372" s="121"/>
      <c r="BD372" s="121"/>
      <c r="BE372" s="121"/>
      <c r="BF372" s="121"/>
      <c r="BG372" s="121"/>
      <c r="BH372" s="121"/>
      <c r="BI372" s="121"/>
      <c r="BJ372" s="121"/>
      <c r="BK372" s="121"/>
      <c r="BL372" s="121"/>
      <c r="BM372" s="121"/>
      <c r="BN372" s="121"/>
      <c r="BO372" s="121"/>
      <c r="BP372" s="121"/>
      <c r="BQ372" s="121"/>
      <c r="BR372" s="121"/>
      <c r="BS372" s="121"/>
      <c r="BT372" s="121"/>
      <c r="BU372" s="121"/>
      <c r="BV372" s="121"/>
      <c r="BW372" s="121"/>
      <c r="BX372" s="121"/>
    </row>
    <row r="373" spans="2:76" s="343" customFormat="1" x14ac:dyDescent="0.2">
      <c r="B373" s="383"/>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1"/>
      <c r="AN373" s="121"/>
      <c r="AO373" s="121"/>
      <c r="AP373" s="121"/>
      <c r="AQ373" s="121"/>
      <c r="AR373" s="121"/>
      <c r="AS373" s="121"/>
      <c r="AT373" s="121"/>
      <c r="AU373" s="121"/>
      <c r="AV373" s="121"/>
      <c r="AW373" s="121"/>
      <c r="AX373" s="121"/>
      <c r="AY373" s="121"/>
      <c r="AZ373" s="121"/>
      <c r="BA373" s="121"/>
      <c r="BB373" s="121"/>
      <c r="BC373" s="121"/>
      <c r="BD373" s="121"/>
      <c r="BE373" s="121"/>
      <c r="BF373" s="121"/>
      <c r="BG373" s="121"/>
      <c r="BH373" s="121"/>
      <c r="BI373" s="121"/>
      <c r="BJ373" s="121"/>
      <c r="BK373" s="121"/>
      <c r="BL373" s="121"/>
      <c r="BM373" s="121"/>
      <c r="BN373" s="121"/>
      <c r="BO373" s="121"/>
      <c r="BP373" s="121"/>
      <c r="BQ373" s="121"/>
      <c r="BR373" s="121"/>
      <c r="BS373" s="121"/>
      <c r="BT373" s="121"/>
      <c r="BU373" s="121"/>
      <c r="BV373" s="121"/>
      <c r="BW373" s="121"/>
      <c r="BX373" s="121"/>
    </row>
    <row r="374" spans="2:76" s="343" customFormat="1" x14ac:dyDescent="0.2">
      <c r="B374" s="383"/>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1"/>
      <c r="AL374" s="121"/>
      <c r="AM374" s="121"/>
      <c r="AN374" s="121"/>
      <c r="AO374" s="121"/>
      <c r="AP374" s="121"/>
      <c r="AQ374" s="121"/>
      <c r="AR374" s="121"/>
      <c r="AS374" s="121"/>
      <c r="AT374" s="121"/>
      <c r="AU374" s="121"/>
      <c r="AV374" s="121"/>
      <c r="AW374" s="121"/>
      <c r="AX374" s="121"/>
      <c r="AY374" s="121"/>
      <c r="AZ374" s="121"/>
      <c r="BA374" s="121"/>
      <c r="BB374" s="121"/>
      <c r="BC374" s="121"/>
      <c r="BD374" s="121"/>
      <c r="BE374" s="121"/>
      <c r="BF374" s="121"/>
      <c r="BG374" s="121"/>
      <c r="BH374" s="121"/>
      <c r="BI374" s="121"/>
      <c r="BJ374" s="121"/>
      <c r="BK374" s="121"/>
      <c r="BL374" s="121"/>
      <c r="BM374" s="121"/>
      <c r="BN374" s="121"/>
      <c r="BO374" s="121"/>
      <c r="BP374" s="121"/>
      <c r="BQ374" s="121"/>
      <c r="BR374" s="121"/>
      <c r="BS374" s="121"/>
      <c r="BT374" s="121"/>
      <c r="BU374" s="121"/>
      <c r="BV374" s="121"/>
      <c r="BW374" s="121"/>
      <c r="BX374" s="121"/>
    </row>
    <row r="375" spans="2:76" s="343" customFormat="1" x14ac:dyDescent="0.2">
      <c r="B375" s="383"/>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1"/>
      <c r="AN375" s="121"/>
      <c r="AO375" s="121"/>
      <c r="AP375" s="121"/>
      <c r="AQ375" s="121"/>
      <c r="AR375" s="121"/>
      <c r="AS375" s="121"/>
      <c r="AT375" s="121"/>
      <c r="AU375" s="121"/>
      <c r="AV375" s="121"/>
      <c r="AW375" s="121"/>
      <c r="AX375" s="121"/>
      <c r="AY375" s="121"/>
      <c r="AZ375" s="121"/>
      <c r="BA375" s="121"/>
      <c r="BB375" s="121"/>
      <c r="BC375" s="121"/>
      <c r="BD375" s="121"/>
      <c r="BE375" s="121"/>
      <c r="BF375" s="121"/>
      <c r="BG375" s="121"/>
      <c r="BH375" s="121"/>
      <c r="BI375" s="121"/>
      <c r="BJ375" s="121"/>
      <c r="BK375" s="121"/>
      <c r="BL375" s="121"/>
      <c r="BM375" s="121"/>
      <c r="BN375" s="121"/>
      <c r="BO375" s="121"/>
      <c r="BP375" s="121"/>
      <c r="BQ375" s="121"/>
      <c r="BR375" s="121"/>
      <c r="BS375" s="121"/>
      <c r="BT375" s="121"/>
      <c r="BU375" s="121"/>
      <c r="BV375" s="121"/>
      <c r="BW375" s="121"/>
      <c r="BX375" s="121"/>
    </row>
    <row r="376" spans="2:76" s="343" customFormat="1" x14ac:dyDescent="0.2">
      <c r="B376" s="383"/>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1"/>
      <c r="AL376" s="121"/>
      <c r="AM376" s="121"/>
      <c r="AN376" s="121"/>
      <c r="AO376" s="121"/>
      <c r="AP376" s="121"/>
      <c r="AQ376" s="121"/>
      <c r="AR376" s="121"/>
      <c r="AS376" s="121"/>
      <c r="AT376" s="121"/>
      <c r="AU376" s="121"/>
      <c r="AV376" s="121"/>
      <c r="AW376" s="121"/>
      <c r="AX376" s="121"/>
      <c r="AY376" s="121"/>
      <c r="AZ376" s="121"/>
      <c r="BA376" s="121"/>
      <c r="BB376" s="121"/>
      <c r="BC376" s="121"/>
      <c r="BD376" s="121"/>
      <c r="BE376" s="121"/>
      <c r="BF376" s="121"/>
      <c r="BG376" s="121"/>
      <c r="BH376" s="121"/>
      <c r="BI376" s="121"/>
      <c r="BJ376" s="121"/>
      <c r="BK376" s="121"/>
      <c r="BL376" s="121"/>
      <c r="BM376" s="121"/>
      <c r="BN376" s="121"/>
      <c r="BO376" s="121"/>
      <c r="BP376" s="121"/>
      <c r="BQ376" s="121"/>
      <c r="BR376" s="121"/>
      <c r="BS376" s="121"/>
      <c r="BT376" s="121"/>
      <c r="BU376" s="121"/>
      <c r="BV376" s="121"/>
      <c r="BW376" s="121"/>
      <c r="BX376" s="121"/>
    </row>
    <row r="377" spans="2:76" s="343" customFormat="1" x14ac:dyDescent="0.2">
      <c r="B377" s="383"/>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1"/>
      <c r="AL377" s="121"/>
      <c r="AM377" s="121"/>
      <c r="AN377" s="121"/>
      <c r="AO377" s="121"/>
      <c r="AP377" s="121"/>
      <c r="AQ377" s="121"/>
      <c r="AR377" s="121"/>
      <c r="AS377" s="121"/>
      <c r="AT377" s="121"/>
      <c r="AU377" s="121"/>
      <c r="AV377" s="121"/>
      <c r="AW377" s="121"/>
      <c r="AX377" s="121"/>
      <c r="AY377" s="121"/>
      <c r="AZ377" s="121"/>
      <c r="BA377" s="121"/>
      <c r="BB377" s="121"/>
      <c r="BC377" s="121"/>
      <c r="BD377" s="121"/>
      <c r="BE377" s="121"/>
      <c r="BF377" s="121"/>
      <c r="BG377" s="121"/>
      <c r="BH377" s="121"/>
      <c r="BI377" s="121"/>
      <c r="BJ377" s="121"/>
      <c r="BK377" s="121"/>
      <c r="BL377" s="121"/>
      <c r="BM377" s="121"/>
      <c r="BN377" s="121"/>
      <c r="BO377" s="121"/>
      <c r="BP377" s="121"/>
      <c r="BQ377" s="121"/>
      <c r="BR377" s="121"/>
      <c r="BS377" s="121"/>
      <c r="BT377" s="121"/>
      <c r="BU377" s="121"/>
      <c r="BV377" s="121"/>
      <c r="BW377" s="121"/>
      <c r="BX377" s="121"/>
    </row>
    <row r="378" spans="2:76" s="343" customFormat="1" x14ac:dyDescent="0.2">
      <c r="B378" s="383"/>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1"/>
      <c r="AL378" s="121"/>
      <c r="AM378" s="121"/>
      <c r="AN378" s="121"/>
      <c r="AO378" s="121"/>
      <c r="AP378" s="121"/>
      <c r="AQ378" s="121"/>
      <c r="AR378" s="121"/>
      <c r="AS378" s="121"/>
      <c r="AT378" s="121"/>
      <c r="AU378" s="121"/>
      <c r="AV378" s="121"/>
      <c r="AW378" s="121"/>
      <c r="AX378" s="121"/>
      <c r="AY378" s="121"/>
      <c r="AZ378" s="121"/>
      <c r="BA378" s="121"/>
      <c r="BB378" s="121"/>
      <c r="BC378" s="121"/>
      <c r="BD378" s="121"/>
      <c r="BE378" s="121"/>
      <c r="BF378" s="121"/>
      <c r="BG378" s="121"/>
      <c r="BH378" s="121"/>
      <c r="BI378" s="121"/>
      <c r="BJ378" s="121"/>
      <c r="BK378" s="121"/>
      <c r="BL378" s="121"/>
      <c r="BM378" s="121"/>
      <c r="BN378" s="121"/>
      <c r="BO378" s="121"/>
      <c r="BP378" s="121"/>
      <c r="BQ378" s="121"/>
      <c r="BR378" s="121"/>
      <c r="BS378" s="121"/>
      <c r="BT378" s="121"/>
      <c r="BU378" s="121"/>
      <c r="BV378" s="121"/>
      <c r="BW378" s="121"/>
      <c r="BX378" s="121"/>
    </row>
    <row r="379" spans="2:76" s="343" customFormat="1" x14ac:dyDescent="0.2">
      <c r="B379" s="383"/>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1"/>
      <c r="AL379" s="121"/>
      <c r="AM379" s="121"/>
      <c r="AN379" s="121"/>
      <c r="AO379" s="121"/>
      <c r="AP379" s="121"/>
      <c r="AQ379" s="121"/>
      <c r="AR379" s="121"/>
      <c r="AS379" s="121"/>
      <c r="AT379" s="121"/>
      <c r="AU379" s="121"/>
      <c r="AV379" s="121"/>
      <c r="AW379" s="121"/>
      <c r="AX379" s="121"/>
      <c r="AY379" s="121"/>
      <c r="AZ379" s="121"/>
      <c r="BA379" s="121"/>
      <c r="BB379" s="121"/>
      <c r="BC379" s="121"/>
      <c r="BD379" s="121"/>
      <c r="BE379" s="121"/>
      <c r="BF379" s="121"/>
      <c r="BG379" s="121"/>
      <c r="BH379" s="121"/>
      <c r="BI379" s="121"/>
      <c r="BJ379" s="121"/>
      <c r="BK379" s="121"/>
      <c r="BL379" s="121"/>
      <c r="BM379" s="121"/>
      <c r="BN379" s="121"/>
      <c r="BO379" s="121"/>
      <c r="BP379" s="121"/>
      <c r="BQ379" s="121"/>
      <c r="BR379" s="121"/>
      <c r="BS379" s="121"/>
      <c r="BT379" s="121"/>
      <c r="BU379" s="121"/>
      <c r="BV379" s="121"/>
      <c r="BW379" s="121"/>
      <c r="BX379" s="121"/>
    </row>
    <row r="380" spans="2:76" s="343" customFormat="1" x14ac:dyDescent="0.2">
      <c r="B380" s="383"/>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c r="AN380" s="121"/>
      <c r="AO380" s="121"/>
      <c r="AP380" s="121"/>
      <c r="AQ380" s="121"/>
      <c r="AR380" s="121"/>
      <c r="AS380" s="121"/>
      <c r="AT380" s="121"/>
      <c r="AU380" s="121"/>
      <c r="AV380" s="121"/>
      <c r="AW380" s="121"/>
      <c r="AX380" s="121"/>
      <c r="AY380" s="121"/>
      <c r="AZ380" s="121"/>
      <c r="BA380" s="121"/>
      <c r="BB380" s="121"/>
      <c r="BC380" s="121"/>
      <c r="BD380" s="121"/>
      <c r="BE380" s="121"/>
      <c r="BF380" s="121"/>
      <c r="BG380" s="121"/>
      <c r="BH380" s="121"/>
      <c r="BI380" s="121"/>
      <c r="BJ380" s="121"/>
      <c r="BK380" s="121"/>
      <c r="BL380" s="121"/>
      <c r="BM380" s="121"/>
      <c r="BN380" s="121"/>
      <c r="BO380" s="121"/>
      <c r="BP380" s="121"/>
      <c r="BQ380" s="121"/>
      <c r="BR380" s="121"/>
      <c r="BS380" s="121"/>
      <c r="BT380" s="121"/>
      <c r="BU380" s="121"/>
      <c r="BV380" s="121"/>
      <c r="BW380" s="121"/>
      <c r="BX380" s="121"/>
    </row>
    <row r="381" spans="2:76" s="343" customFormat="1" x14ac:dyDescent="0.2">
      <c r="B381" s="383"/>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c r="AN381" s="121"/>
      <c r="AO381" s="121"/>
      <c r="AP381" s="121"/>
      <c r="AQ381" s="121"/>
      <c r="AR381" s="121"/>
      <c r="AS381" s="121"/>
      <c r="AT381" s="121"/>
      <c r="AU381" s="121"/>
      <c r="AV381" s="121"/>
      <c r="AW381" s="121"/>
      <c r="AX381" s="121"/>
      <c r="AY381" s="121"/>
      <c r="AZ381" s="121"/>
      <c r="BA381" s="121"/>
      <c r="BB381" s="121"/>
      <c r="BC381" s="121"/>
      <c r="BD381" s="121"/>
      <c r="BE381" s="121"/>
      <c r="BF381" s="121"/>
      <c r="BG381" s="121"/>
      <c r="BH381" s="121"/>
      <c r="BI381" s="121"/>
      <c r="BJ381" s="121"/>
      <c r="BK381" s="121"/>
      <c r="BL381" s="121"/>
      <c r="BM381" s="121"/>
      <c r="BN381" s="121"/>
      <c r="BO381" s="121"/>
      <c r="BP381" s="121"/>
      <c r="BQ381" s="121"/>
      <c r="BR381" s="121"/>
      <c r="BS381" s="121"/>
      <c r="BT381" s="121"/>
      <c r="BU381" s="121"/>
      <c r="BV381" s="121"/>
      <c r="BW381" s="121"/>
      <c r="BX381" s="121"/>
    </row>
    <row r="382" spans="2:76" s="343" customFormat="1" x14ac:dyDescent="0.2">
      <c r="B382" s="383"/>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1"/>
      <c r="AL382" s="121"/>
      <c r="AM382" s="121"/>
      <c r="AN382" s="121"/>
      <c r="AO382" s="121"/>
      <c r="AP382" s="121"/>
      <c r="AQ382" s="121"/>
      <c r="AR382" s="121"/>
      <c r="AS382" s="121"/>
      <c r="AT382" s="121"/>
      <c r="AU382" s="121"/>
      <c r="AV382" s="121"/>
      <c r="AW382" s="121"/>
      <c r="AX382" s="121"/>
      <c r="AY382" s="121"/>
      <c r="AZ382" s="121"/>
      <c r="BA382" s="121"/>
      <c r="BB382" s="121"/>
      <c r="BC382" s="121"/>
      <c r="BD382" s="121"/>
      <c r="BE382" s="121"/>
      <c r="BF382" s="121"/>
      <c r="BG382" s="121"/>
      <c r="BH382" s="121"/>
      <c r="BI382" s="121"/>
      <c r="BJ382" s="121"/>
      <c r="BK382" s="121"/>
      <c r="BL382" s="121"/>
      <c r="BM382" s="121"/>
      <c r="BN382" s="121"/>
      <c r="BO382" s="121"/>
      <c r="BP382" s="121"/>
      <c r="BQ382" s="121"/>
      <c r="BR382" s="121"/>
      <c r="BS382" s="121"/>
      <c r="BT382" s="121"/>
      <c r="BU382" s="121"/>
      <c r="BV382" s="121"/>
      <c r="BW382" s="121"/>
      <c r="BX382" s="121"/>
    </row>
    <row r="383" spans="2:76" s="343" customFormat="1" x14ac:dyDescent="0.2">
      <c r="B383" s="383"/>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c r="AN383" s="121"/>
      <c r="AO383" s="121"/>
      <c r="AP383" s="121"/>
      <c r="AQ383" s="121"/>
      <c r="AR383" s="121"/>
      <c r="AS383" s="121"/>
      <c r="AT383" s="121"/>
      <c r="AU383" s="121"/>
      <c r="AV383" s="121"/>
      <c r="AW383" s="121"/>
      <c r="AX383" s="121"/>
      <c r="AY383" s="121"/>
      <c r="AZ383" s="121"/>
      <c r="BA383" s="121"/>
      <c r="BB383" s="121"/>
      <c r="BC383" s="121"/>
      <c r="BD383" s="121"/>
      <c r="BE383" s="121"/>
      <c r="BF383" s="121"/>
      <c r="BG383" s="121"/>
      <c r="BH383" s="121"/>
      <c r="BI383" s="121"/>
      <c r="BJ383" s="121"/>
      <c r="BK383" s="121"/>
      <c r="BL383" s="121"/>
      <c r="BM383" s="121"/>
      <c r="BN383" s="121"/>
      <c r="BO383" s="121"/>
      <c r="BP383" s="121"/>
      <c r="BQ383" s="121"/>
      <c r="BR383" s="121"/>
      <c r="BS383" s="121"/>
      <c r="BT383" s="121"/>
      <c r="BU383" s="121"/>
      <c r="BV383" s="121"/>
      <c r="BW383" s="121"/>
      <c r="BX383" s="121"/>
    </row>
    <row r="384" spans="2:76" s="343" customFormat="1" x14ac:dyDescent="0.2">
      <c r="B384" s="383"/>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1"/>
      <c r="AL384" s="121"/>
      <c r="AM384" s="121"/>
      <c r="AN384" s="121"/>
      <c r="AO384" s="121"/>
      <c r="AP384" s="121"/>
      <c r="AQ384" s="121"/>
      <c r="AR384" s="121"/>
      <c r="AS384" s="121"/>
      <c r="AT384" s="121"/>
      <c r="AU384" s="121"/>
      <c r="AV384" s="121"/>
      <c r="AW384" s="121"/>
      <c r="AX384" s="121"/>
      <c r="AY384" s="121"/>
      <c r="AZ384" s="121"/>
      <c r="BA384" s="121"/>
      <c r="BB384" s="121"/>
      <c r="BC384" s="121"/>
      <c r="BD384" s="121"/>
      <c r="BE384" s="121"/>
      <c r="BF384" s="121"/>
      <c r="BG384" s="121"/>
      <c r="BH384" s="121"/>
      <c r="BI384" s="121"/>
      <c r="BJ384" s="121"/>
      <c r="BK384" s="121"/>
      <c r="BL384" s="121"/>
      <c r="BM384" s="121"/>
      <c r="BN384" s="121"/>
      <c r="BO384" s="121"/>
      <c r="BP384" s="121"/>
      <c r="BQ384" s="121"/>
      <c r="BR384" s="121"/>
      <c r="BS384" s="121"/>
      <c r="BT384" s="121"/>
      <c r="BU384" s="121"/>
      <c r="BV384" s="121"/>
      <c r="BW384" s="121"/>
      <c r="BX384" s="121"/>
    </row>
    <row r="385" spans="2:76" s="343" customFormat="1" x14ac:dyDescent="0.2">
      <c r="B385" s="383"/>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1"/>
      <c r="AL385" s="121"/>
      <c r="AM385" s="121"/>
      <c r="AN385" s="121"/>
      <c r="AO385" s="121"/>
      <c r="AP385" s="121"/>
      <c r="AQ385" s="121"/>
      <c r="AR385" s="121"/>
      <c r="AS385" s="121"/>
      <c r="AT385" s="121"/>
      <c r="AU385" s="121"/>
      <c r="AV385" s="121"/>
      <c r="AW385" s="121"/>
      <c r="AX385" s="121"/>
      <c r="AY385" s="121"/>
      <c r="AZ385" s="121"/>
      <c r="BA385" s="121"/>
      <c r="BB385" s="121"/>
      <c r="BC385" s="121"/>
      <c r="BD385" s="121"/>
      <c r="BE385" s="121"/>
      <c r="BF385" s="121"/>
      <c r="BG385" s="121"/>
      <c r="BH385" s="121"/>
      <c r="BI385" s="121"/>
      <c r="BJ385" s="121"/>
      <c r="BK385" s="121"/>
      <c r="BL385" s="121"/>
      <c r="BM385" s="121"/>
      <c r="BN385" s="121"/>
      <c r="BO385" s="121"/>
      <c r="BP385" s="121"/>
      <c r="BQ385" s="121"/>
      <c r="BR385" s="121"/>
      <c r="BS385" s="121"/>
      <c r="BT385" s="121"/>
      <c r="BU385" s="121"/>
      <c r="BV385" s="121"/>
      <c r="BW385" s="121"/>
      <c r="BX385" s="121"/>
    </row>
    <row r="386" spans="2:76" s="343" customFormat="1" x14ac:dyDescent="0.2">
      <c r="B386" s="383"/>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c r="AM386" s="121"/>
      <c r="AN386" s="121"/>
      <c r="AO386" s="121"/>
      <c r="AP386" s="121"/>
      <c r="AQ386" s="121"/>
      <c r="AR386" s="121"/>
      <c r="AS386" s="121"/>
      <c r="AT386" s="121"/>
      <c r="AU386" s="121"/>
      <c r="AV386" s="121"/>
      <c r="AW386" s="121"/>
      <c r="AX386" s="121"/>
      <c r="AY386" s="121"/>
      <c r="AZ386" s="121"/>
      <c r="BA386" s="121"/>
      <c r="BB386" s="121"/>
      <c r="BC386" s="121"/>
      <c r="BD386" s="121"/>
      <c r="BE386" s="121"/>
      <c r="BF386" s="121"/>
      <c r="BG386" s="121"/>
      <c r="BH386" s="121"/>
      <c r="BI386" s="121"/>
      <c r="BJ386" s="121"/>
      <c r="BK386" s="121"/>
      <c r="BL386" s="121"/>
      <c r="BM386" s="121"/>
      <c r="BN386" s="121"/>
      <c r="BO386" s="121"/>
      <c r="BP386" s="121"/>
      <c r="BQ386" s="121"/>
      <c r="BR386" s="121"/>
      <c r="BS386" s="121"/>
      <c r="BT386" s="121"/>
      <c r="BU386" s="121"/>
      <c r="BV386" s="121"/>
      <c r="BW386" s="121"/>
      <c r="BX386" s="121"/>
    </row>
    <row r="387" spans="2:76" s="343" customFormat="1" x14ac:dyDescent="0.2">
      <c r="B387" s="383"/>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1"/>
      <c r="AL387" s="121"/>
      <c r="AM387" s="121"/>
      <c r="AN387" s="121"/>
      <c r="AO387" s="121"/>
      <c r="AP387" s="121"/>
      <c r="AQ387" s="121"/>
      <c r="AR387" s="121"/>
      <c r="AS387" s="121"/>
      <c r="AT387" s="121"/>
      <c r="AU387" s="121"/>
      <c r="AV387" s="121"/>
      <c r="AW387" s="121"/>
      <c r="AX387" s="121"/>
      <c r="AY387" s="121"/>
      <c r="AZ387" s="121"/>
      <c r="BA387" s="121"/>
      <c r="BB387" s="121"/>
      <c r="BC387" s="121"/>
      <c r="BD387" s="121"/>
      <c r="BE387" s="121"/>
      <c r="BF387" s="121"/>
      <c r="BG387" s="121"/>
      <c r="BH387" s="121"/>
      <c r="BI387" s="121"/>
      <c r="BJ387" s="121"/>
      <c r="BK387" s="121"/>
      <c r="BL387" s="121"/>
      <c r="BM387" s="121"/>
      <c r="BN387" s="121"/>
      <c r="BO387" s="121"/>
      <c r="BP387" s="121"/>
      <c r="BQ387" s="121"/>
      <c r="BR387" s="121"/>
      <c r="BS387" s="121"/>
      <c r="BT387" s="121"/>
      <c r="BU387" s="121"/>
      <c r="BV387" s="121"/>
      <c r="BW387" s="121"/>
      <c r="BX387" s="121"/>
    </row>
    <row r="388" spans="2:76" s="343" customFormat="1" x14ac:dyDescent="0.2">
      <c r="B388" s="383"/>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1"/>
      <c r="AL388" s="121"/>
      <c r="AM388" s="121"/>
      <c r="AN388" s="121"/>
      <c r="AO388" s="121"/>
      <c r="AP388" s="121"/>
      <c r="AQ388" s="121"/>
      <c r="AR388" s="121"/>
      <c r="AS388" s="121"/>
      <c r="AT388" s="121"/>
      <c r="AU388" s="121"/>
      <c r="AV388" s="121"/>
      <c r="AW388" s="121"/>
      <c r="AX388" s="121"/>
      <c r="AY388" s="121"/>
      <c r="AZ388" s="121"/>
      <c r="BA388" s="121"/>
      <c r="BB388" s="121"/>
      <c r="BC388" s="121"/>
      <c r="BD388" s="121"/>
      <c r="BE388" s="121"/>
      <c r="BF388" s="121"/>
      <c r="BG388" s="121"/>
      <c r="BH388" s="121"/>
      <c r="BI388" s="121"/>
      <c r="BJ388" s="121"/>
      <c r="BK388" s="121"/>
      <c r="BL388" s="121"/>
      <c r="BM388" s="121"/>
      <c r="BN388" s="121"/>
      <c r="BO388" s="121"/>
      <c r="BP388" s="121"/>
      <c r="BQ388" s="121"/>
      <c r="BR388" s="121"/>
      <c r="BS388" s="121"/>
      <c r="BT388" s="121"/>
      <c r="BU388" s="121"/>
      <c r="BV388" s="121"/>
      <c r="BW388" s="121"/>
      <c r="BX388" s="121"/>
    </row>
    <row r="389" spans="2:76" s="343" customFormat="1" x14ac:dyDescent="0.2">
      <c r="B389" s="383"/>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1"/>
      <c r="AL389" s="121"/>
      <c r="AM389" s="121"/>
      <c r="AN389" s="121"/>
      <c r="AO389" s="121"/>
      <c r="AP389" s="121"/>
      <c r="AQ389" s="121"/>
      <c r="AR389" s="121"/>
      <c r="AS389" s="121"/>
      <c r="AT389" s="121"/>
      <c r="AU389" s="121"/>
      <c r="AV389" s="121"/>
      <c r="AW389" s="121"/>
      <c r="AX389" s="121"/>
      <c r="AY389" s="121"/>
      <c r="AZ389" s="121"/>
      <c r="BA389" s="121"/>
      <c r="BB389" s="121"/>
      <c r="BC389" s="121"/>
      <c r="BD389" s="121"/>
      <c r="BE389" s="121"/>
      <c r="BF389" s="121"/>
      <c r="BG389" s="121"/>
      <c r="BH389" s="121"/>
      <c r="BI389" s="121"/>
      <c r="BJ389" s="121"/>
      <c r="BK389" s="121"/>
      <c r="BL389" s="121"/>
      <c r="BM389" s="121"/>
      <c r="BN389" s="121"/>
      <c r="BO389" s="121"/>
      <c r="BP389" s="121"/>
      <c r="BQ389" s="121"/>
      <c r="BR389" s="121"/>
      <c r="BS389" s="121"/>
      <c r="BT389" s="121"/>
      <c r="BU389" s="121"/>
      <c r="BV389" s="121"/>
      <c r="BW389" s="121"/>
      <c r="BX389" s="121"/>
    </row>
    <row r="390" spans="2:76" s="343" customFormat="1" x14ac:dyDescent="0.2">
      <c r="B390" s="383"/>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1"/>
      <c r="AN390" s="121"/>
      <c r="AO390" s="121"/>
      <c r="AP390" s="121"/>
      <c r="AQ390" s="121"/>
      <c r="AR390" s="121"/>
      <c r="AS390" s="121"/>
      <c r="AT390" s="121"/>
      <c r="AU390" s="121"/>
      <c r="AV390" s="121"/>
      <c r="AW390" s="121"/>
      <c r="AX390" s="121"/>
      <c r="AY390" s="121"/>
      <c r="AZ390" s="121"/>
      <c r="BA390" s="121"/>
      <c r="BB390" s="121"/>
      <c r="BC390" s="121"/>
      <c r="BD390" s="121"/>
      <c r="BE390" s="121"/>
      <c r="BF390" s="121"/>
      <c r="BG390" s="121"/>
      <c r="BH390" s="121"/>
      <c r="BI390" s="121"/>
      <c r="BJ390" s="121"/>
      <c r="BK390" s="121"/>
      <c r="BL390" s="121"/>
      <c r="BM390" s="121"/>
      <c r="BN390" s="121"/>
      <c r="BO390" s="121"/>
      <c r="BP390" s="121"/>
      <c r="BQ390" s="121"/>
      <c r="BR390" s="121"/>
      <c r="BS390" s="121"/>
      <c r="BT390" s="121"/>
      <c r="BU390" s="121"/>
      <c r="BV390" s="121"/>
      <c r="BW390" s="121"/>
      <c r="BX390" s="121"/>
    </row>
    <row r="391" spans="2:76" s="343" customFormat="1" x14ac:dyDescent="0.2">
      <c r="B391" s="383"/>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c r="AN391" s="121"/>
      <c r="AO391" s="121"/>
      <c r="AP391" s="121"/>
      <c r="AQ391" s="121"/>
      <c r="AR391" s="121"/>
      <c r="AS391" s="121"/>
      <c r="AT391" s="121"/>
      <c r="AU391" s="121"/>
      <c r="AV391" s="121"/>
      <c r="AW391" s="121"/>
      <c r="AX391" s="121"/>
      <c r="AY391" s="121"/>
      <c r="AZ391" s="121"/>
      <c r="BA391" s="121"/>
      <c r="BB391" s="121"/>
      <c r="BC391" s="121"/>
      <c r="BD391" s="121"/>
      <c r="BE391" s="121"/>
      <c r="BF391" s="121"/>
      <c r="BG391" s="121"/>
      <c r="BH391" s="121"/>
      <c r="BI391" s="121"/>
      <c r="BJ391" s="121"/>
      <c r="BK391" s="121"/>
      <c r="BL391" s="121"/>
      <c r="BM391" s="121"/>
      <c r="BN391" s="121"/>
      <c r="BO391" s="121"/>
      <c r="BP391" s="121"/>
      <c r="BQ391" s="121"/>
      <c r="BR391" s="121"/>
      <c r="BS391" s="121"/>
      <c r="BT391" s="121"/>
      <c r="BU391" s="121"/>
      <c r="BV391" s="121"/>
      <c r="BW391" s="121"/>
      <c r="BX391" s="121"/>
    </row>
    <row r="392" spans="2:76" s="343" customFormat="1" x14ac:dyDescent="0.2">
      <c r="B392" s="383"/>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c r="AN392" s="121"/>
      <c r="AO392" s="121"/>
      <c r="AP392" s="121"/>
      <c r="AQ392" s="121"/>
      <c r="AR392" s="121"/>
      <c r="AS392" s="121"/>
      <c r="AT392" s="121"/>
      <c r="AU392" s="121"/>
      <c r="AV392" s="121"/>
      <c r="AW392" s="121"/>
      <c r="AX392" s="121"/>
      <c r="AY392" s="121"/>
      <c r="AZ392" s="121"/>
      <c r="BA392" s="121"/>
      <c r="BB392" s="121"/>
      <c r="BC392" s="121"/>
      <c r="BD392" s="121"/>
      <c r="BE392" s="121"/>
      <c r="BF392" s="121"/>
      <c r="BG392" s="121"/>
      <c r="BH392" s="121"/>
      <c r="BI392" s="121"/>
      <c r="BJ392" s="121"/>
      <c r="BK392" s="121"/>
      <c r="BL392" s="121"/>
      <c r="BM392" s="121"/>
      <c r="BN392" s="121"/>
      <c r="BO392" s="121"/>
      <c r="BP392" s="121"/>
      <c r="BQ392" s="121"/>
      <c r="BR392" s="121"/>
      <c r="BS392" s="121"/>
      <c r="BT392" s="121"/>
      <c r="BU392" s="121"/>
      <c r="BV392" s="121"/>
      <c r="BW392" s="121"/>
      <c r="BX392" s="121"/>
    </row>
    <row r="393" spans="2:76" s="343" customFormat="1" x14ac:dyDescent="0.2">
      <c r="B393" s="383"/>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c r="AN393" s="121"/>
      <c r="AO393" s="121"/>
      <c r="AP393" s="121"/>
      <c r="AQ393" s="121"/>
      <c r="AR393" s="121"/>
      <c r="AS393" s="121"/>
      <c r="AT393" s="121"/>
      <c r="AU393" s="121"/>
      <c r="AV393" s="121"/>
      <c r="AW393" s="121"/>
      <c r="AX393" s="121"/>
      <c r="AY393" s="121"/>
      <c r="AZ393" s="121"/>
      <c r="BA393" s="121"/>
      <c r="BB393" s="121"/>
      <c r="BC393" s="121"/>
      <c r="BD393" s="121"/>
      <c r="BE393" s="121"/>
      <c r="BF393" s="121"/>
      <c r="BG393" s="121"/>
      <c r="BH393" s="121"/>
      <c r="BI393" s="121"/>
      <c r="BJ393" s="121"/>
      <c r="BK393" s="121"/>
      <c r="BL393" s="121"/>
      <c r="BM393" s="121"/>
      <c r="BN393" s="121"/>
      <c r="BO393" s="121"/>
      <c r="BP393" s="121"/>
      <c r="BQ393" s="121"/>
      <c r="BR393" s="121"/>
      <c r="BS393" s="121"/>
      <c r="BT393" s="121"/>
      <c r="BU393" s="121"/>
      <c r="BV393" s="121"/>
      <c r="BW393" s="121"/>
      <c r="BX393" s="121"/>
    </row>
    <row r="394" spans="2:76" s="343" customFormat="1" x14ac:dyDescent="0.2">
      <c r="B394" s="383"/>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c r="AN394" s="121"/>
      <c r="AO394" s="121"/>
      <c r="AP394" s="121"/>
      <c r="AQ394" s="121"/>
      <c r="AR394" s="121"/>
      <c r="AS394" s="121"/>
      <c r="AT394" s="121"/>
      <c r="AU394" s="121"/>
      <c r="AV394" s="121"/>
      <c r="AW394" s="121"/>
      <c r="AX394" s="121"/>
      <c r="AY394" s="121"/>
      <c r="AZ394" s="121"/>
      <c r="BA394" s="121"/>
      <c r="BB394" s="121"/>
      <c r="BC394" s="121"/>
      <c r="BD394" s="121"/>
      <c r="BE394" s="121"/>
      <c r="BF394" s="121"/>
      <c r="BG394" s="121"/>
      <c r="BH394" s="121"/>
      <c r="BI394" s="121"/>
      <c r="BJ394" s="121"/>
      <c r="BK394" s="121"/>
      <c r="BL394" s="121"/>
      <c r="BM394" s="121"/>
      <c r="BN394" s="121"/>
      <c r="BO394" s="121"/>
      <c r="BP394" s="121"/>
      <c r="BQ394" s="121"/>
      <c r="BR394" s="121"/>
      <c r="BS394" s="121"/>
      <c r="BT394" s="121"/>
      <c r="BU394" s="121"/>
      <c r="BV394" s="121"/>
      <c r="BW394" s="121"/>
      <c r="BX394" s="121"/>
    </row>
    <row r="395" spans="2:76" s="343" customFormat="1" x14ac:dyDescent="0.2">
      <c r="B395" s="383"/>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1"/>
      <c r="AL395" s="121"/>
      <c r="AM395" s="121"/>
      <c r="AN395" s="121"/>
      <c r="AO395" s="121"/>
      <c r="AP395" s="121"/>
      <c r="AQ395" s="121"/>
      <c r="AR395" s="121"/>
      <c r="AS395" s="121"/>
      <c r="AT395" s="121"/>
      <c r="AU395" s="121"/>
      <c r="AV395" s="121"/>
      <c r="AW395" s="121"/>
      <c r="AX395" s="121"/>
      <c r="AY395" s="121"/>
      <c r="AZ395" s="121"/>
      <c r="BA395" s="121"/>
      <c r="BB395" s="121"/>
      <c r="BC395" s="121"/>
      <c r="BD395" s="121"/>
      <c r="BE395" s="121"/>
      <c r="BF395" s="121"/>
      <c r="BG395" s="121"/>
      <c r="BH395" s="121"/>
      <c r="BI395" s="121"/>
      <c r="BJ395" s="121"/>
      <c r="BK395" s="121"/>
      <c r="BL395" s="121"/>
      <c r="BM395" s="121"/>
      <c r="BN395" s="121"/>
      <c r="BO395" s="121"/>
      <c r="BP395" s="121"/>
      <c r="BQ395" s="121"/>
      <c r="BR395" s="121"/>
      <c r="BS395" s="121"/>
      <c r="BT395" s="121"/>
      <c r="BU395" s="121"/>
      <c r="BV395" s="121"/>
      <c r="BW395" s="121"/>
      <c r="BX395" s="121"/>
    </row>
    <row r="396" spans="2:76" s="343" customFormat="1" x14ac:dyDescent="0.2">
      <c r="B396" s="383"/>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1"/>
      <c r="AN396" s="121"/>
      <c r="AO396" s="121"/>
      <c r="AP396" s="121"/>
      <c r="AQ396" s="121"/>
      <c r="AR396" s="121"/>
      <c r="AS396" s="121"/>
      <c r="AT396" s="121"/>
      <c r="AU396" s="121"/>
      <c r="AV396" s="121"/>
      <c r="AW396" s="121"/>
      <c r="AX396" s="121"/>
      <c r="AY396" s="121"/>
      <c r="AZ396" s="121"/>
      <c r="BA396" s="121"/>
      <c r="BB396" s="121"/>
      <c r="BC396" s="121"/>
      <c r="BD396" s="121"/>
      <c r="BE396" s="121"/>
      <c r="BF396" s="121"/>
      <c r="BG396" s="121"/>
      <c r="BH396" s="121"/>
      <c r="BI396" s="121"/>
      <c r="BJ396" s="121"/>
      <c r="BK396" s="121"/>
      <c r="BL396" s="121"/>
      <c r="BM396" s="121"/>
      <c r="BN396" s="121"/>
      <c r="BO396" s="121"/>
      <c r="BP396" s="121"/>
      <c r="BQ396" s="121"/>
      <c r="BR396" s="121"/>
      <c r="BS396" s="121"/>
      <c r="BT396" s="121"/>
      <c r="BU396" s="121"/>
      <c r="BV396" s="121"/>
      <c r="BW396" s="121"/>
      <c r="BX396" s="121"/>
    </row>
    <row r="397" spans="2:76" s="343" customFormat="1" x14ac:dyDescent="0.2">
      <c r="B397" s="383"/>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1"/>
      <c r="AL397" s="121"/>
      <c r="AM397" s="121"/>
      <c r="AN397" s="121"/>
      <c r="AO397" s="121"/>
      <c r="AP397" s="121"/>
      <c r="AQ397" s="121"/>
      <c r="AR397" s="121"/>
      <c r="AS397" s="121"/>
      <c r="AT397" s="121"/>
      <c r="AU397" s="121"/>
      <c r="AV397" s="121"/>
      <c r="AW397" s="121"/>
      <c r="AX397" s="121"/>
      <c r="AY397" s="121"/>
      <c r="AZ397" s="121"/>
      <c r="BA397" s="121"/>
      <c r="BB397" s="121"/>
      <c r="BC397" s="121"/>
      <c r="BD397" s="121"/>
      <c r="BE397" s="121"/>
      <c r="BF397" s="121"/>
      <c r="BG397" s="121"/>
      <c r="BH397" s="121"/>
      <c r="BI397" s="121"/>
      <c r="BJ397" s="121"/>
      <c r="BK397" s="121"/>
      <c r="BL397" s="121"/>
      <c r="BM397" s="121"/>
      <c r="BN397" s="121"/>
      <c r="BO397" s="121"/>
      <c r="BP397" s="121"/>
      <c r="BQ397" s="121"/>
      <c r="BR397" s="121"/>
      <c r="BS397" s="121"/>
      <c r="BT397" s="121"/>
      <c r="BU397" s="121"/>
      <c r="BV397" s="121"/>
      <c r="BW397" s="121"/>
      <c r="BX397" s="121"/>
    </row>
    <row r="398" spans="2:76" s="343" customFormat="1" x14ac:dyDescent="0.2">
      <c r="B398" s="383"/>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c r="AH398" s="121"/>
      <c r="AI398" s="121"/>
      <c r="AJ398" s="121"/>
      <c r="AK398" s="121"/>
      <c r="AL398" s="121"/>
      <c r="AM398" s="121"/>
      <c r="AN398" s="121"/>
      <c r="AO398" s="121"/>
      <c r="AP398" s="121"/>
      <c r="AQ398" s="121"/>
      <c r="AR398" s="121"/>
      <c r="AS398" s="121"/>
      <c r="AT398" s="121"/>
      <c r="AU398" s="121"/>
      <c r="AV398" s="121"/>
      <c r="AW398" s="121"/>
      <c r="AX398" s="121"/>
      <c r="AY398" s="121"/>
      <c r="AZ398" s="121"/>
      <c r="BA398" s="121"/>
      <c r="BB398" s="121"/>
      <c r="BC398" s="121"/>
      <c r="BD398" s="121"/>
      <c r="BE398" s="121"/>
      <c r="BF398" s="121"/>
      <c r="BG398" s="121"/>
      <c r="BH398" s="121"/>
      <c r="BI398" s="121"/>
      <c r="BJ398" s="121"/>
      <c r="BK398" s="121"/>
      <c r="BL398" s="121"/>
      <c r="BM398" s="121"/>
      <c r="BN398" s="121"/>
      <c r="BO398" s="121"/>
      <c r="BP398" s="121"/>
      <c r="BQ398" s="121"/>
      <c r="BR398" s="121"/>
      <c r="BS398" s="121"/>
      <c r="BT398" s="121"/>
      <c r="BU398" s="121"/>
      <c r="BV398" s="121"/>
      <c r="BW398" s="121"/>
      <c r="BX398" s="121"/>
    </row>
    <row r="399" spans="2:76" s="343" customFormat="1" x14ac:dyDescent="0.2">
      <c r="B399" s="383"/>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1"/>
      <c r="AL399" s="121"/>
      <c r="AM399" s="121"/>
      <c r="AN399" s="121"/>
      <c r="AO399" s="121"/>
      <c r="AP399" s="121"/>
      <c r="AQ399" s="121"/>
      <c r="AR399" s="121"/>
      <c r="AS399" s="121"/>
      <c r="AT399" s="121"/>
      <c r="AU399" s="121"/>
      <c r="AV399" s="121"/>
      <c r="AW399" s="121"/>
      <c r="AX399" s="121"/>
      <c r="AY399" s="121"/>
      <c r="AZ399" s="121"/>
      <c r="BA399" s="121"/>
      <c r="BB399" s="121"/>
      <c r="BC399" s="121"/>
      <c r="BD399" s="121"/>
      <c r="BE399" s="121"/>
      <c r="BF399" s="121"/>
      <c r="BG399" s="121"/>
      <c r="BH399" s="121"/>
      <c r="BI399" s="121"/>
      <c r="BJ399" s="121"/>
      <c r="BK399" s="121"/>
      <c r="BL399" s="121"/>
      <c r="BM399" s="121"/>
      <c r="BN399" s="121"/>
      <c r="BO399" s="121"/>
      <c r="BP399" s="121"/>
      <c r="BQ399" s="121"/>
      <c r="BR399" s="121"/>
      <c r="BS399" s="121"/>
      <c r="BT399" s="121"/>
      <c r="BU399" s="121"/>
      <c r="BV399" s="121"/>
      <c r="BW399" s="121"/>
      <c r="BX399" s="121"/>
    </row>
    <row r="400" spans="2:76" s="343" customFormat="1" x14ac:dyDescent="0.2">
      <c r="B400" s="383"/>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1"/>
      <c r="AL400" s="121"/>
      <c r="AM400" s="121"/>
      <c r="AN400" s="121"/>
      <c r="AO400" s="121"/>
      <c r="AP400" s="121"/>
      <c r="AQ400" s="121"/>
      <c r="AR400" s="121"/>
      <c r="AS400" s="121"/>
      <c r="AT400" s="121"/>
      <c r="AU400" s="121"/>
      <c r="AV400" s="121"/>
      <c r="AW400" s="121"/>
      <c r="AX400" s="121"/>
      <c r="AY400" s="121"/>
      <c r="AZ400" s="121"/>
      <c r="BA400" s="121"/>
      <c r="BB400" s="121"/>
      <c r="BC400" s="121"/>
      <c r="BD400" s="121"/>
      <c r="BE400" s="121"/>
      <c r="BF400" s="121"/>
      <c r="BG400" s="121"/>
      <c r="BH400" s="121"/>
      <c r="BI400" s="121"/>
      <c r="BJ400" s="121"/>
      <c r="BK400" s="121"/>
      <c r="BL400" s="121"/>
      <c r="BM400" s="121"/>
      <c r="BN400" s="121"/>
      <c r="BO400" s="121"/>
      <c r="BP400" s="121"/>
      <c r="BQ400" s="121"/>
      <c r="BR400" s="121"/>
      <c r="BS400" s="121"/>
      <c r="BT400" s="121"/>
      <c r="BU400" s="121"/>
      <c r="BV400" s="121"/>
      <c r="BW400" s="121"/>
      <c r="BX400" s="121"/>
    </row>
    <row r="401" spans="2:76" s="343" customFormat="1" x14ac:dyDescent="0.2">
      <c r="B401" s="383"/>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1"/>
      <c r="AL401" s="121"/>
      <c r="AM401" s="121"/>
      <c r="AN401" s="121"/>
      <c r="AO401" s="121"/>
      <c r="AP401" s="121"/>
      <c r="AQ401" s="121"/>
      <c r="AR401" s="121"/>
      <c r="AS401" s="121"/>
      <c r="AT401" s="121"/>
      <c r="AU401" s="121"/>
      <c r="AV401" s="121"/>
      <c r="AW401" s="121"/>
      <c r="AX401" s="121"/>
      <c r="AY401" s="121"/>
      <c r="AZ401" s="121"/>
      <c r="BA401" s="121"/>
      <c r="BB401" s="121"/>
      <c r="BC401" s="121"/>
      <c r="BD401" s="121"/>
      <c r="BE401" s="121"/>
      <c r="BF401" s="121"/>
      <c r="BG401" s="121"/>
      <c r="BH401" s="121"/>
      <c r="BI401" s="121"/>
      <c r="BJ401" s="121"/>
      <c r="BK401" s="121"/>
      <c r="BL401" s="121"/>
      <c r="BM401" s="121"/>
      <c r="BN401" s="121"/>
      <c r="BO401" s="121"/>
      <c r="BP401" s="121"/>
      <c r="BQ401" s="121"/>
      <c r="BR401" s="121"/>
      <c r="BS401" s="121"/>
      <c r="BT401" s="121"/>
      <c r="BU401" s="121"/>
      <c r="BV401" s="121"/>
      <c r="BW401" s="121"/>
      <c r="BX401" s="121"/>
    </row>
    <row r="402" spans="2:76" s="343" customFormat="1" x14ac:dyDescent="0.2">
      <c r="B402" s="383"/>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1"/>
      <c r="AL402" s="121"/>
      <c r="AM402" s="121"/>
      <c r="AN402" s="121"/>
      <c r="AO402" s="121"/>
      <c r="AP402" s="121"/>
      <c r="AQ402" s="121"/>
      <c r="AR402" s="121"/>
      <c r="AS402" s="121"/>
      <c r="AT402" s="121"/>
      <c r="AU402" s="121"/>
      <c r="AV402" s="121"/>
      <c r="AW402" s="121"/>
      <c r="AX402" s="121"/>
      <c r="AY402" s="121"/>
      <c r="AZ402" s="121"/>
      <c r="BA402" s="121"/>
      <c r="BB402" s="121"/>
      <c r="BC402" s="121"/>
      <c r="BD402" s="121"/>
      <c r="BE402" s="121"/>
      <c r="BF402" s="121"/>
      <c r="BG402" s="121"/>
      <c r="BH402" s="121"/>
      <c r="BI402" s="121"/>
      <c r="BJ402" s="121"/>
      <c r="BK402" s="121"/>
      <c r="BL402" s="121"/>
      <c r="BM402" s="121"/>
      <c r="BN402" s="121"/>
      <c r="BO402" s="121"/>
      <c r="BP402" s="121"/>
      <c r="BQ402" s="121"/>
      <c r="BR402" s="121"/>
      <c r="BS402" s="121"/>
      <c r="BT402" s="121"/>
      <c r="BU402" s="121"/>
      <c r="BV402" s="121"/>
      <c r="BW402" s="121"/>
      <c r="BX402" s="121"/>
    </row>
    <row r="403" spans="2:76" s="343" customFormat="1" x14ac:dyDescent="0.2">
      <c r="B403" s="383"/>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1"/>
      <c r="AL403" s="121"/>
      <c r="AM403" s="121"/>
      <c r="AN403" s="121"/>
      <c r="AO403" s="121"/>
      <c r="AP403" s="121"/>
      <c r="AQ403" s="121"/>
      <c r="AR403" s="121"/>
      <c r="AS403" s="121"/>
      <c r="AT403" s="121"/>
      <c r="AU403" s="121"/>
      <c r="AV403" s="121"/>
      <c r="AW403" s="121"/>
      <c r="AX403" s="121"/>
      <c r="AY403" s="121"/>
      <c r="AZ403" s="121"/>
      <c r="BA403" s="121"/>
      <c r="BB403" s="121"/>
      <c r="BC403" s="121"/>
      <c r="BD403" s="121"/>
      <c r="BE403" s="121"/>
      <c r="BF403" s="121"/>
      <c r="BG403" s="121"/>
      <c r="BH403" s="121"/>
      <c r="BI403" s="121"/>
      <c r="BJ403" s="121"/>
      <c r="BK403" s="121"/>
      <c r="BL403" s="121"/>
      <c r="BM403" s="121"/>
      <c r="BN403" s="121"/>
      <c r="BO403" s="121"/>
      <c r="BP403" s="121"/>
      <c r="BQ403" s="121"/>
      <c r="BR403" s="121"/>
      <c r="BS403" s="121"/>
      <c r="BT403" s="121"/>
      <c r="BU403" s="121"/>
      <c r="BV403" s="121"/>
      <c r="BW403" s="121"/>
      <c r="BX403" s="121"/>
    </row>
    <row r="404" spans="2:76" s="343" customFormat="1" x14ac:dyDescent="0.2">
      <c r="B404" s="383"/>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1"/>
      <c r="AL404" s="121"/>
      <c r="AM404" s="121"/>
      <c r="AN404" s="121"/>
      <c r="AO404" s="121"/>
      <c r="AP404" s="121"/>
      <c r="AQ404" s="121"/>
      <c r="AR404" s="121"/>
      <c r="AS404" s="121"/>
      <c r="AT404" s="121"/>
      <c r="AU404" s="121"/>
      <c r="AV404" s="121"/>
      <c r="AW404" s="121"/>
      <c r="AX404" s="121"/>
      <c r="AY404" s="121"/>
      <c r="AZ404" s="121"/>
      <c r="BA404" s="121"/>
      <c r="BB404" s="121"/>
      <c r="BC404" s="121"/>
      <c r="BD404" s="121"/>
      <c r="BE404" s="121"/>
      <c r="BF404" s="121"/>
      <c r="BG404" s="121"/>
      <c r="BH404" s="121"/>
      <c r="BI404" s="121"/>
      <c r="BJ404" s="121"/>
      <c r="BK404" s="121"/>
      <c r="BL404" s="121"/>
      <c r="BM404" s="121"/>
      <c r="BN404" s="121"/>
      <c r="BO404" s="121"/>
      <c r="BP404" s="121"/>
      <c r="BQ404" s="121"/>
      <c r="BR404" s="121"/>
      <c r="BS404" s="121"/>
      <c r="BT404" s="121"/>
      <c r="BU404" s="121"/>
      <c r="BV404" s="121"/>
      <c r="BW404" s="121"/>
      <c r="BX404" s="121"/>
    </row>
    <row r="405" spans="2:76" s="343" customFormat="1" x14ac:dyDescent="0.2">
      <c r="B405" s="383"/>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1"/>
      <c r="AL405" s="121"/>
      <c r="AM405" s="121"/>
      <c r="AN405" s="121"/>
      <c r="AO405" s="121"/>
      <c r="AP405" s="121"/>
      <c r="AQ405" s="121"/>
      <c r="AR405" s="121"/>
      <c r="AS405" s="121"/>
      <c r="AT405" s="121"/>
      <c r="AU405" s="121"/>
      <c r="AV405" s="121"/>
      <c r="AW405" s="121"/>
      <c r="AX405" s="121"/>
      <c r="AY405" s="121"/>
      <c r="AZ405" s="121"/>
      <c r="BA405" s="121"/>
      <c r="BB405" s="121"/>
      <c r="BC405" s="121"/>
      <c r="BD405" s="121"/>
      <c r="BE405" s="121"/>
      <c r="BF405" s="121"/>
      <c r="BG405" s="121"/>
      <c r="BH405" s="121"/>
      <c r="BI405" s="121"/>
      <c r="BJ405" s="121"/>
      <c r="BK405" s="121"/>
      <c r="BL405" s="121"/>
      <c r="BM405" s="121"/>
      <c r="BN405" s="121"/>
      <c r="BO405" s="121"/>
      <c r="BP405" s="121"/>
      <c r="BQ405" s="121"/>
      <c r="BR405" s="121"/>
      <c r="BS405" s="121"/>
      <c r="BT405" s="121"/>
      <c r="BU405" s="121"/>
      <c r="BV405" s="121"/>
      <c r="BW405" s="121"/>
      <c r="BX405" s="121"/>
    </row>
    <row r="406" spans="2:76" s="343" customFormat="1" x14ac:dyDescent="0.2">
      <c r="B406" s="383"/>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1"/>
      <c r="AN406" s="121"/>
      <c r="AO406" s="121"/>
      <c r="AP406" s="121"/>
      <c r="AQ406" s="121"/>
      <c r="AR406" s="121"/>
      <c r="AS406" s="121"/>
      <c r="AT406" s="121"/>
      <c r="AU406" s="121"/>
      <c r="AV406" s="121"/>
      <c r="AW406" s="121"/>
      <c r="AX406" s="121"/>
      <c r="AY406" s="121"/>
      <c r="AZ406" s="121"/>
      <c r="BA406" s="121"/>
      <c r="BB406" s="121"/>
      <c r="BC406" s="121"/>
      <c r="BD406" s="121"/>
      <c r="BE406" s="121"/>
      <c r="BF406" s="121"/>
      <c r="BG406" s="121"/>
      <c r="BH406" s="121"/>
      <c r="BI406" s="121"/>
      <c r="BJ406" s="121"/>
      <c r="BK406" s="121"/>
      <c r="BL406" s="121"/>
      <c r="BM406" s="121"/>
      <c r="BN406" s="121"/>
      <c r="BO406" s="121"/>
      <c r="BP406" s="121"/>
      <c r="BQ406" s="121"/>
      <c r="BR406" s="121"/>
      <c r="BS406" s="121"/>
      <c r="BT406" s="121"/>
      <c r="BU406" s="121"/>
      <c r="BV406" s="121"/>
      <c r="BW406" s="121"/>
      <c r="BX406" s="121"/>
    </row>
    <row r="407" spans="2:76" s="343" customFormat="1" x14ac:dyDescent="0.2">
      <c r="B407" s="383"/>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1"/>
      <c r="AN407" s="121"/>
      <c r="AO407" s="121"/>
      <c r="AP407" s="121"/>
      <c r="AQ407" s="121"/>
      <c r="AR407" s="121"/>
      <c r="AS407" s="121"/>
      <c r="AT407" s="121"/>
      <c r="AU407" s="121"/>
      <c r="AV407" s="121"/>
      <c r="AW407" s="121"/>
      <c r="AX407" s="121"/>
      <c r="AY407" s="121"/>
      <c r="AZ407" s="121"/>
      <c r="BA407" s="121"/>
      <c r="BB407" s="121"/>
      <c r="BC407" s="121"/>
      <c r="BD407" s="121"/>
      <c r="BE407" s="121"/>
      <c r="BF407" s="121"/>
      <c r="BG407" s="121"/>
      <c r="BH407" s="121"/>
      <c r="BI407" s="121"/>
      <c r="BJ407" s="121"/>
      <c r="BK407" s="121"/>
      <c r="BL407" s="121"/>
      <c r="BM407" s="121"/>
      <c r="BN407" s="121"/>
      <c r="BO407" s="121"/>
      <c r="BP407" s="121"/>
      <c r="BQ407" s="121"/>
      <c r="BR407" s="121"/>
      <c r="BS407" s="121"/>
      <c r="BT407" s="121"/>
      <c r="BU407" s="121"/>
      <c r="BV407" s="121"/>
      <c r="BW407" s="121"/>
      <c r="BX407" s="121"/>
    </row>
    <row r="408" spans="2:76" s="343" customFormat="1" x14ac:dyDescent="0.2">
      <c r="B408" s="383"/>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c r="AN408" s="121"/>
      <c r="AO408" s="121"/>
      <c r="AP408" s="121"/>
      <c r="AQ408" s="121"/>
      <c r="AR408" s="121"/>
      <c r="AS408" s="121"/>
      <c r="AT408" s="121"/>
      <c r="AU408" s="121"/>
      <c r="AV408" s="121"/>
      <c r="AW408" s="121"/>
      <c r="AX408" s="121"/>
      <c r="AY408" s="121"/>
      <c r="AZ408" s="121"/>
      <c r="BA408" s="121"/>
      <c r="BB408" s="121"/>
      <c r="BC408" s="121"/>
      <c r="BD408" s="121"/>
      <c r="BE408" s="121"/>
      <c r="BF408" s="121"/>
      <c r="BG408" s="121"/>
      <c r="BH408" s="121"/>
      <c r="BI408" s="121"/>
      <c r="BJ408" s="121"/>
      <c r="BK408" s="121"/>
      <c r="BL408" s="121"/>
      <c r="BM408" s="121"/>
      <c r="BN408" s="121"/>
      <c r="BO408" s="121"/>
      <c r="BP408" s="121"/>
      <c r="BQ408" s="121"/>
      <c r="BR408" s="121"/>
      <c r="BS408" s="121"/>
      <c r="BT408" s="121"/>
      <c r="BU408" s="121"/>
      <c r="BV408" s="121"/>
      <c r="BW408" s="121"/>
      <c r="BX408" s="121"/>
    </row>
    <row r="409" spans="2:76" s="343" customFormat="1" x14ac:dyDescent="0.2">
      <c r="B409" s="383"/>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1"/>
      <c r="AL409" s="121"/>
      <c r="AM409" s="121"/>
      <c r="AN409" s="121"/>
      <c r="AO409" s="121"/>
      <c r="AP409" s="121"/>
      <c r="AQ409" s="121"/>
      <c r="AR409" s="121"/>
      <c r="AS409" s="121"/>
      <c r="AT409" s="121"/>
      <c r="AU409" s="121"/>
      <c r="AV409" s="121"/>
      <c r="AW409" s="121"/>
      <c r="AX409" s="121"/>
      <c r="AY409" s="121"/>
      <c r="AZ409" s="121"/>
      <c r="BA409" s="121"/>
      <c r="BB409" s="121"/>
      <c r="BC409" s="121"/>
      <c r="BD409" s="121"/>
      <c r="BE409" s="121"/>
      <c r="BF409" s="121"/>
      <c r="BG409" s="121"/>
      <c r="BH409" s="121"/>
      <c r="BI409" s="121"/>
      <c r="BJ409" s="121"/>
      <c r="BK409" s="121"/>
      <c r="BL409" s="121"/>
      <c r="BM409" s="121"/>
      <c r="BN409" s="121"/>
      <c r="BO409" s="121"/>
      <c r="BP409" s="121"/>
      <c r="BQ409" s="121"/>
      <c r="BR409" s="121"/>
      <c r="BS409" s="121"/>
      <c r="BT409" s="121"/>
      <c r="BU409" s="121"/>
      <c r="BV409" s="121"/>
      <c r="BW409" s="121"/>
      <c r="BX409" s="121"/>
    </row>
    <row r="410" spans="2:76" s="343" customFormat="1" x14ac:dyDescent="0.2">
      <c r="B410" s="383"/>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c r="AN410" s="121"/>
      <c r="AO410" s="121"/>
      <c r="AP410" s="121"/>
      <c r="AQ410" s="121"/>
      <c r="AR410" s="121"/>
      <c r="AS410" s="121"/>
      <c r="AT410" s="121"/>
      <c r="AU410" s="121"/>
      <c r="AV410" s="121"/>
      <c r="AW410" s="121"/>
      <c r="AX410" s="121"/>
      <c r="AY410" s="121"/>
      <c r="AZ410" s="121"/>
      <c r="BA410" s="121"/>
      <c r="BB410" s="121"/>
      <c r="BC410" s="121"/>
      <c r="BD410" s="121"/>
      <c r="BE410" s="121"/>
      <c r="BF410" s="121"/>
      <c r="BG410" s="121"/>
      <c r="BH410" s="121"/>
      <c r="BI410" s="121"/>
      <c r="BJ410" s="121"/>
      <c r="BK410" s="121"/>
      <c r="BL410" s="121"/>
      <c r="BM410" s="121"/>
      <c r="BN410" s="121"/>
      <c r="BO410" s="121"/>
      <c r="BP410" s="121"/>
      <c r="BQ410" s="121"/>
      <c r="BR410" s="121"/>
      <c r="BS410" s="121"/>
      <c r="BT410" s="121"/>
      <c r="BU410" s="121"/>
      <c r="BV410" s="121"/>
      <c r="BW410" s="121"/>
      <c r="BX410" s="121"/>
    </row>
    <row r="411" spans="2:76" s="343" customFormat="1" x14ac:dyDescent="0.2">
      <c r="B411" s="383"/>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1"/>
      <c r="AL411" s="121"/>
      <c r="AM411" s="121"/>
      <c r="AN411" s="121"/>
      <c r="AO411" s="121"/>
      <c r="AP411" s="121"/>
      <c r="AQ411" s="121"/>
      <c r="AR411" s="121"/>
      <c r="AS411" s="121"/>
      <c r="AT411" s="121"/>
      <c r="AU411" s="121"/>
      <c r="AV411" s="121"/>
      <c r="AW411" s="121"/>
      <c r="AX411" s="121"/>
      <c r="AY411" s="121"/>
      <c r="AZ411" s="121"/>
      <c r="BA411" s="121"/>
      <c r="BB411" s="121"/>
      <c r="BC411" s="121"/>
      <c r="BD411" s="121"/>
      <c r="BE411" s="121"/>
      <c r="BF411" s="121"/>
      <c r="BG411" s="121"/>
      <c r="BH411" s="121"/>
      <c r="BI411" s="121"/>
      <c r="BJ411" s="121"/>
      <c r="BK411" s="121"/>
      <c r="BL411" s="121"/>
      <c r="BM411" s="121"/>
      <c r="BN411" s="121"/>
      <c r="BO411" s="121"/>
      <c r="BP411" s="121"/>
      <c r="BQ411" s="121"/>
      <c r="BR411" s="121"/>
      <c r="BS411" s="121"/>
      <c r="BT411" s="121"/>
      <c r="BU411" s="121"/>
      <c r="BV411" s="121"/>
      <c r="BW411" s="121"/>
      <c r="BX411" s="121"/>
    </row>
    <row r="412" spans="2:76" s="343" customFormat="1" x14ac:dyDescent="0.2">
      <c r="B412" s="383"/>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1"/>
      <c r="AL412" s="121"/>
      <c r="AM412" s="121"/>
      <c r="AN412" s="121"/>
      <c r="AO412" s="121"/>
      <c r="AP412" s="121"/>
      <c r="AQ412" s="121"/>
      <c r="AR412" s="121"/>
      <c r="AS412" s="121"/>
      <c r="AT412" s="121"/>
      <c r="AU412" s="121"/>
      <c r="AV412" s="121"/>
      <c r="AW412" s="121"/>
      <c r="AX412" s="121"/>
      <c r="AY412" s="121"/>
      <c r="AZ412" s="121"/>
      <c r="BA412" s="121"/>
      <c r="BB412" s="121"/>
      <c r="BC412" s="121"/>
      <c r="BD412" s="121"/>
      <c r="BE412" s="121"/>
      <c r="BF412" s="121"/>
      <c r="BG412" s="121"/>
      <c r="BH412" s="121"/>
      <c r="BI412" s="121"/>
      <c r="BJ412" s="121"/>
      <c r="BK412" s="121"/>
      <c r="BL412" s="121"/>
      <c r="BM412" s="121"/>
      <c r="BN412" s="121"/>
      <c r="BO412" s="121"/>
      <c r="BP412" s="121"/>
      <c r="BQ412" s="121"/>
      <c r="BR412" s="121"/>
      <c r="BS412" s="121"/>
      <c r="BT412" s="121"/>
      <c r="BU412" s="121"/>
      <c r="BV412" s="121"/>
      <c r="BW412" s="121"/>
      <c r="BX412" s="121"/>
    </row>
    <row r="413" spans="2:76" s="343" customFormat="1" x14ac:dyDescent="0.2">
      <c r="B413" s="383"/>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1"/>
      <c r="AN413" s="121"/>
      <c r="AO413" s="121"/>
      <c r="AP413" s="121"/>
      <c r="AQ413" s="121"/>
      <c r="AR413" s="121"/>
      <c r="AS413" s="121"/>
      <c r="AT413" s="121"/>
      <c r="AU413" s="121"/>
      <c r="AV413" s="121"/>
      <c r="AW413" s="121"/>
      <c r="AX413" s="121"/>
      <c r="AY413" s="121"/>
      <c r="AZ413" s="121"/>
      <c r="BA413" s="121"/>
      <c r="BB413" s="121"/>
      <c r="BC413" s="121"/>
      <c r="BD413" s="121"/>
      <c r="BE413" s="121"/>
      <c r="BF413" s="121"/>
      <c r="BG413" s="121"/>
      <c r="BH413" s="121"/>
      <c r="BI413" s="121"/>
      <c r="BJ413" s="121"/>
      <c r="BK413" s="121"/>
      <c r="BL413" s="121"/>
      <c r="BM413" s="121"/>
      <c r="BN413" s="121"/>
      <c r="BO413" s="121"/>
      <c r="BP413" s="121"/>
      <c r="BQ413" s="121"/>
      <c r="BR413" s="121"/>
      <c r="BS413" s="121"/>
      <c r="BT413" s="121"/>
      <c r="BU413" s="121"/>
      <c r="BV413" s="121"/>
      <c r="BW413" s="121"/>
      <c r="BX413" s="121"/>
    </row>
    <row r="414" spans="2:76" s="343" customFormat="1" x14ac:dyDescent="0.2">
      <c r="B414" s="383"/>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1"/>
      <c r="AN414" s="121"/>
      <c r="AO414" s="121"/>
      <c r="AP414" s="121"/>
      <c r="AQ414" s="121"/>
      <c r="AR414" s="121"/>
      <c r="AS414" s="121"/>
      <c r="AT414" s="121"/>
      <c r="AU414" s="121"/>
      <c r="AV414" s="121"/>
      <c r="AW414" s="121"/>
      <c r="AX414" s="121"/>
      <c r="AY414" s="121"/>
      <c r="AZ414" s="121"/>
      <c r="BA414" s="121"/>
      <c r="BB414" s="121"/>
      <c r="BC414" s="121"/>
      <c r="BD414" s="121"/>
      <c r="BE414" s="121"/>
      <c r="BF414" s="121"/>
      <c r="BG414" s="121"/>
      <c r="BH414" s="121"/>
      <c r="BI414" s="121"/>
      <c r="BJ414" s="121"/>
      <c r="BK414" s="121"/>
      <c r="BL414" s="121"/>
      <c r="BM414" s="121"/>
      <c r="BN414" s="121"/>
      <c r="BO414" s="121"/>
      <c r="BP414" s="121"/>
      <c r="BQ414" s="121"/>
      <c r="BR414" s="121"/>
      <c r="BS414" s="121"/>
      <c r="BT414" s="121"/>
      <c r="BU414" s="121"/>
      <c r="BV414" s="121"/>
      <c r="BW414" s="121"/>
      <c r="BX414" s="121"/>
    </row>
    <row r="415" spans="2:76" s="343" customFormat="1" x14ac:dyDescent="0.2">
      <c r="B415" s="383"/>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1"/>
      <c r="AL415" s="121"/>
      <c r="AM415" s="121"/>
      <c r="AN415" s="121"/>
      <c r="AO415" s="121"/>
      <c r="AP415" s="121"/>
      <c r="AQ415" s="121"/>
      <c r="AR415" s="121"/>
      <c r="AS415" s="121"/>
      <c r="AT415" s="121"/>
      <c r="AU415" s="121"/>
      <c r="AV415" s="121"/>
      <c r="AW415" s="121"/>
      <c r="AX415" s="121"/>
      <c r="AY415" s="121"/>
      <c r="AZ415" s="121"/>
      <c r="BA415" s="121"/>
      <c r="BB415" s="121"/>
      <c r="BC415" s="121"/>
      <c r="BD415" s="121"/>
      <c r="BE415" s="121"/>
      <c r="BF415" s="121"/>
      <c r="BG415" s="121"/>
      <c r="BH415" s="121"/>
      <c r="BI415" s="121"/>
      <c r="BJ415" s="121"/>
      <c r="BK415" s="121"/>
      <c r="BL415" s="121"/>
      <c r="BM415" s="121"/>
      <c r="BN415" s="121"/>
      <c r="BO415" s="121"/>
      <c r="BP415" s="121"/>
      <c r="BQ415" s="121"/>
      <c r="BR415" s="121"/>
      <c r="BS415" s="121"/>
      <c r="BT415" s="121"/>
      <c r="BU415" s="121"/>
      <c r="BV415" s="121"/>
      <c r="BW415" s="121"/>
      <c r="BX415" s="121"/>
    </row>
    <row r="416" spans="2:76" s="343" customFormat="1" x14ac:dyDescent="0.2">
      <c r="B416" s="383"/>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1"/>
      <c r="AL416" s="121"/>
      <c r="AM416" s="121"/>
      <c r="AN416" s="121"/>
      <c r="AO416" s="121"/>
      <c r="AP416" s="121"/>
      <c r="AQ416" s="121"/>
      <c r="AR416" s="121"/>
      <c r="AS416" s="121"/>
      <c r="AT416" s="121"/>
      <c r="AU416" s="121"/>
      <c r="AV416" s="121"/>
      <c r="AW416" s="121"/>
      <c r="AX416" s="121"/>
      <c r="AY416" s="121"/>
      <c r="AZ416" s="121"/>
      <c r="BA416" s="121"/>
      <c r="BB416" s="121"/>
      <c r="BC416" s="121"/>
      <c r="BD416" s="121"/>
      <c r="BE416" s="121"/>
      <c r="BF416" s="121"/>
      <c r="BG416" s="121"/>
      <c r="BH416" s="121"/>
      <c r="BI416" s="121"/>
      <c r="BJ416" s="121"/>
      <c r="BK416" s="121"/>
      <c r="BL416" s="121"/>
      <c r="BM416" s="121"/>
      <c r="BN416" s="121"/>
      <c r="BO416" s="121"/>
      <c r="BP416" s="121"/>
      <c r="BQ416" s="121"/>
      <c r="BR416" s="121"/>
      <c r="BS416" s="121"/>
      <c r="BT416" s="121"/>
      <c r="BU416" s="121"/>
      <c r="BV416" s="121"/>
      <c r="BW416" s="121"/>
      <c r="BX416" s="121"/>
    </row>
    <row r="417" spans="2:76" s="343" customFormat="1" x14ac:dyDescent="0.2">
      <c r="B417" s="383"/>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1"/>
      <c r="AN417" s="121"/>
      <c r="AO417" s="121"/>
      <c r="AP417" s="121"/>
      <c r="AQ417" s="121"/>
      <c r="AR417" s="121"/>
      <c r="AS417" s="121"/>
      <c r="AT417" s="121"/>
      <c r="AU417" s="121"/>
      <c r="AV417" s="121"/>
      <c r="AW417" s="121"/>
      <c r="AX417" s="121"/>
      <c r="AY417" s="121"/>
      <c r="AZ417" s="121"/>
      <c r="BA417" s="121"/>
      <c r="BB417" s="121"/>
      <c r="BC417" s="121"/>
      <c r="BD417" s="121"/>
      <c r="BE417" s="121"/>
      <c r="BF417" s="121"/>
      <c r="BG417" s="121"/>
      <c r="BH417" s="121"/>
      <c r="BI417" s="121"/>
      <c r="BJ417" s="121"/>
      <c r="BK417" s="121"/>
      <c r="BL417" s="121"/>
      <c r="BM417" s="121"/>
      <c r="BN417" s="121"/>
      <c r="BO417" s="121"/>
      <c r="BP417" s="121"/>
      <c r="BQ417" s="121"/>
      <c r="BR417" s="121"/>
      <c r="BS417" s="121"/>
      <c r="BT417" s="121"/>
      <c r="BU417" s="121"/>
      <c r="BV417" s="121"/>
      <c r="BW417" s="121"/>
      <c r="BX417" s="121"/>
    </row>
    <row r="418" spans="2:76" s="343" customFormat="1" x14ac:dyDescent="0.2">
      <c r="B418" s="383"/>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1"/>
      <c r="AL418" s="121"/>
      <c r="AM418" s="121"/>
      <c r="AN418" s="121"/>
      <c r="AO418" s="121"/>
      <c r="AP418" s="121"/>
      <c r="AQ418" s="121"/>
      <c r="AR418" s="121"/>
      <c r="AS418" s="121"/>
      <c r="AT418" s="121"/>
      <c r="AU418" s="121"/>
      <c r="AV418" s="121"/>
      <c r="AW418" s="121"/>
      <c r="AX418" s="121"/>
      <c r="AY418" s="121"/>
      <c r="AZ418" s="121"/>
      <c r="BA418" s="121"/>
      <c r="BB418" s="121"/>
      <c r="BC418" s="121"/>
      <c r="BD418" s="121"/>
      <c r="BE418" s="121"/>
      <c r="BF418" s="121"/>
      <c r="BG418" s="121"/>
      <c r="BH418" s="121"/>
      <c r="BI418" s="121"/>
      <c r="BJ418" s="121"/>
      <c r="BK418" s="121"/>
      <c r="BL418" s="121"/>
      <c r="BM418" s="121"/>
      <c r="BN418" s="121"/>
      <c r="BO418" s="121"/>
      <c r="BP418" s="121"/>
      <c r="BQ418" s="121"/>
      <c r="BR418" s="121"/>
      <c r="BS418" s="121"/>
      <c r="BT418" s="121"/>
      <c r="BU418" s="121"/>
      <c r="BV418" s="121"/>
      <c r="BW418" s="121"/>
      <c r="BX418" s="121"/>
    </row>
    <row r="419" spans="2:76" s="343" customFormat="1" x14ac:dyDescent="0.2">
      <c r="B419" s="383"/>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1"/>
      <c r="AL419" s="121"/>
      <c r="AM419" s="121"/>
      <c r="AN419" s="121"/>
      <c r="AO419" s="121"/>
      <c r="AP419" s="121"/>
      <c r="AQ419" s="121"/>
      <c r="AR419" s="121"/>
      <c r="AS419" s="121"/>
      <c r="AT419" s="121"/>
      <c r="AU419" s="121"/>
      <c r="AV419" s="121"/>
      <c r="AW419" s="121"/>
      <c r="AX419" s="121"/>
      <c r="AY419" s="121"/>
      <c r="AZ419" s="121"/>
      <c r="BA419" s="121"/>
      <c r="BB419" s="121"/>
      <c r="BC419" s="121"/>
      <c r="BD419" s="121"/>
      <c r="BE419" s="121"/>
      <c r="BF419" s="121"/>
      <c r="BG419" s="121"/>
      <c r="BH419" s="121"/>
      <c r="BI419" s="121"/>
      <c r="BJ419" s="121"/>
      <c r="BK419" s="121"/>
      <c r="BL419" s="121"/>
      <c r="BM419" s="121"/>
      <c r="BN419" s="121"/>
      <c r="BO419" s="121"/>
      <c r="BP419" s="121"/>
      <c r="BQ419" s="121"/>
      <c r="BR419" s="121"/>
      <c r="BS419" s="121"/>
      <c r="BT419" s="121"/>
      <c r="BU419" s="121"/>
      <c r="BV419" s="121"/>
      <c r="BW419" s="121"/>
      <c r="BX419" s="121"/>
    </row>
    <row r="420" spans="2:76" s="343" customFormat="1" x14ac:dyDescent="0.2">
      <c r="B420" s="383"/>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1"/>
      <c r="AL420" s="121"/>
      <c r="AM420" s="121"/>
      <c r="AN420" s="121"/>
      <c r="AO420" s="121"/>
      <c r="AP420" s="121"/>
      <c r="AQ420" s="121"/>
      <c r="AR420" s="121"/>
      <c r="AS420" s="121"/>
      <c r="AT420" s="121"/>
      <c r="AU420" s="121"/>
      <c r="AV420" s="121"/>
      <c r="AW420" s="121"/>
      <c r="AX420" s="121"/>
      <c r="AY420" s="121"/>
      <c r="AZ420" s="121"/>
      <c r="BA420" s="121"/>
      <c r="BB420" s="121"/>
      <c r="BC420" s="121"/>
      <c r="BD420" s="121"/>
      <c r="BE420" s="121"/>
      <c r="BF420" s="121"/>
      <c r="BG420" s="121"/>
      <c r="BH420" s="121"/>
      <c r="BI420" s="121"/>
      <c r="BJ420" s="121"/>
      <c r="BK420" s="121"/>
      <c r="BL420" s="121"/>
      <c r="BM420" s="121"/>
      <c r="BN420" s="121"/>
      <c r="BO420" s="121"/>
      <c r="BP420" s="121"/>
      <c r="BQ420" s="121"/>
      <c r="BR420" s="121"/>
      <c r="BS420" s="121"/>
      <c r="BT420" s="121"/>
      <c r="BU420" s="121"/>
      <c r="BV420" s="121"/>
      <c r="BW420" s="121"/>
      <c r="BX420" s="121"/>
    </row>
    <row r="421" spans="2:76" s="343" customFormat="1" x14ac:dyDescent="0.2">
      <c r="B421" s="383"/>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1"/>
      <c r="AL421" s="121"/>
      <c r="AM421" s="121"/>
      <c r="AN421" s="121"/>
      <c r="AO421" s="121"/>
      <c r="AP421" s="121"/>
      <c r="AQ421" s="121"/>
      <c r="AR421" s="121"/>
      <c r="AS421" s="121"/>
      <c r="AT421" s="121"/>
      <c r="AU421" s="121"/>
      <c r="AV421" s="121"/>
      <c r="AW421" s="121"/>
      <c r="AX421" s="121"/>
      <c r="AY421" s="121"/>
      <c r="AZ421" s="121"/>
      <c r="BA421" s="121"/>
      <c r="BB421" s="121"/>
      <c r="BC421" s="121"/>
      <c r="BD421" s="121"/>
      <c r="BE421" s="121"/>
      <c r="BF421" s="121"/>
      <c r="BG421" s="121"/>
      <c r="BH421" s="121"/>
      <c r="BI421" s="121"/>
      <c r="BJ421" s="121"/>
      <c r="BK421" s="121"/>
      <c r="BL421" s="121"/>
      <c r="BM421" s="121"/>
      <c r="BN421" s="121"/>
      <c r="BO421" s="121"/>
      <c r="BP421" s="121"/>
      <c r="BQ421" s="121"/>
      <c r="BR421" s="121"/>
      <c r="BS421" s="121"/>
      <c r="BT421" s="121"/>
      <c r="BU421" s="121"/>
      <c r="BV421" s="121"/>
      <c r="BW421" s="121"/>
      <c r="BX421" s="121"/>
    </row>
    <row r="422" spans="2:76" s="343" customFormat="1" x14ac:dyDescent="0.2">
      <c r="B422" s="383"/>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1"/>
      <c r="AL422" s="121"/>
      <c r="AM422" s="121"/>
      <c r="AN422" s="121"/>
      <c r="AO422" s="121"/>
      <c r="AP422" s="121"/>
      <c r="AQ422" s="121"/>
      <c r="AR422" s="121"/>
      <c r="AS422" s="121"/>
      <c r="AT422" s="121"/>
      <c r="AU422" s="121"/>
      <c r="AV422" s="121"/>
      <c r="AW422" s="121"/>
      <c r="AX422" s="121"/>
      <c r="AY422" s="121"/>
      <c r="AZ422" s="121"/>
      <c r="BA422" s="121"/>
      <c r="BB422" s="121"/>
      <c r="BC422" s="121"/>
      <c r="BD422" s="121"/>
      <c r="BE422" s="121"/>
      <c r="BF422" s="121"/>
      <c r="BG422" s="121"/>
      <c r="BH422" s="121"/>
      <c r="BI422" s="121"/>
      <c r="BJ422" s="121"/>
      <c r="BK422" s="121"/>
      <c r="BL422" s="121"/>
      <c r="BM422" s="121"/>
      <c r="BN422" s="121"/>
      <c r="BO422" s="121"/>
      <c r="BP422" s="121"/>
      <c r="BQ422" s="121"/>
      <c r="BR422" s="121"/>
      <c r="BS422" s="121"/>
      <c r="BT422" s="121"/>
      <c r="BU422" s="121"/>
      <c r="BV422" s="121"/>
      <c r="BW422" s="121"/>
      <c r="BX422" s="121"/>
    </row>
    <row r="423" spans="2:76" s="343" customFormat="1" x14ac:dyDescent="0.2">
      <c r="B423" s="383"/>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1"/>
      <c r="AL423" s="121"/>
      <c r="AM423" s="121"/>
      <c r="AN423" s="121"/>
      <c r="AO423" s="121"/>
      <c r="AP423" s="121"/>
      <c r="AQ423" s="121"/>
      <c r="AR423" s="121"/>
      <c r="AS423" s="121"/>
      <c r="AT423" s="121"/>
      <c r="AU423" s="121"/>
      <c r="AV423" s="121"/>
      <c r="AW423" s="121"/>
      <c r="AX423" s="121"/>
      <c r="AY423" s="121"/>
      <c r="AZ423" s="121"/>
      <c r="BA423" s="121"/>
      <c r="BB423" s="121"/>
      <c r="BC423" s="121"/>
      <c r="BD423" s="121"/>
      <c r="BE423" s="121"/>
      <c r="BF423" s="121"/>
      <c r="BG423" s="121"/>
      <c r="BH423" s="121"/>
      <c r="BI423" s="121"/>
      <c r="BJ423" s="121"/>
      <c r="BK423" s="121"/>
      <c r="BL423" s="121"/>
      <c r="BM423" s="121"/>
      <c r="BN423" s="121"/>
      <c r="BO423" s="121"/>
      <c r="BP423" s="121"/>
      <c r="BQ423" s="121"/>
      <c r="BR423" s="121"/>
      <c r="BS423" s="121"/>
      <c r="BT423" s="121"/>
      <c r="BU423" s="121"/>
      <c r="BV423" s="121"/>
      <c r="BW423" s="121"/>
      <c r="BX423" s="121"/>
    </row>
    <row r="424" spans="2:76" s="343" customFormat="1" x14ac:dyDescent="0.2">
      <c r="B424" s="383"/>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1"/>
      <c r="AL424" s="121"/>
      <c r="AM424" s="121"/>
      <c r="AN424" s="121"/>
      <c r="AO424" s="121"/>
      <c r="AP424" s="121"/>
      <c r="AQ424" s="121"/>
      <c r="AR424" s="121"/>
      <c r="AS424" s="121"/>
      <c r="AT424" s="121"/>
      <c r="AU424" s="121"/>
      <c r="AV424" s="121"/>
      <c r="AW424" s="121"/>
      <c r="AX424" s="121"/>
      <c r="AY424" s="121"/>
      <c r="AZ424" s="121"/>
      <c r="BA424" s="121"/>
      <c r="BB424" s="121"/>
      <c r="BC424" s="121"/>
      <c r="BD424" s="121"/>
      <c r="BE424" s="121"/>
      <c r="BF424" s="121"/>
      <c r="BG424" s="121"/>
      <c r="BH424" s="121"/>
      <c r="BI424" s="121"/>
      <c r="BJ424" s="121"/>
      <c r="BK424" s="121"/>
      <c r="BL424" s="121"/>
      <c r="BM424" s="121"/>
      <c r="BN424" s="121"/>
      <c r="BO424" s="121"/>
      <c r="BP424" s="121"/>
      <c r="BQ424" s="121"/>
      <c r="BR424" s="121"/>
      <c r="BS424" s="121"/>
      <c r="BT424" s="121"/>
      <c r="BU424" s="121"/>
      <c r="BV424" s="121"/>
      <c r="BW424" s="121"/>
      <c r="BX424" s="121"/>
    </row>
    <row r="425" spans="2:76" s="343" customFormat="1" x14ac:dyDescent="0.2">
      <c r="B425" s="383"/>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1"/>
      <c r="AL425" s="121"/>
      <c r="AM425" s="121"/>
      <c r="AN425" s="121"/>
      <c r="AO425" s="121"/>
      <c r="AP425" s="121"/>
      <c r="AQ425" s="121"/>
      <c r="AR425" s="121"/>
      <c r="AS425" s="121"/>
      <c r="AT425" s="121"/>
      <c r="AU425" s="121"/>
      <c r="AV425" s="121"/>
      <c r="AW425" s="121"/>
      <c r="AX425" s="121"/>
      <c r="AY425" s="121"/>
      <c r="AZ425" s="121"/>
      <c r="BA425" s="121"/>
      <c r="BB425" s="121"/>
      <c r="BC425" s="121"/>
      <c r="BD425" s="121"/>
      <c r="BE425" s="121"/>
      <c r="BF425" s="121"/>
      <c r="BG425" s="121"/>
      <c r="BH425" s="121"/>
      <c r="BI425" s="121"/>
      <c r="BJ425" s="121"/>
      <c r="BK425" s="121"/>
      <c r="BL425" s="121"/>
      <c r="BM425" s="121"/>
      <c r="BN425" s="121"/>
      <c r="BO425" s="121"/>
      <c r="BP425" s="121"/>
      <c r="BQ425" s="121"/>
      <c r="BR425" s="121"/>
      <c r="BS425" s="121"/>
      <c r="BT425" s="121"/>
      <c r="BU425" s="121"/>
      <c r="BV425" s="121"/>
      <c r="BW425" s="121"/>
      <c r="BX425" s="121"/>
    </row>
    <row r="426" spans="2:76" s="343" customFormat="1" x14ac:dyDescent="0.2">
      <c r="B426" s="383"/>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1"/>
      <c r="AL426" s="121"/>
      <c r="AM426" s="121"/>
      <c r="AN426" s="121"/>
      <c r="AO426" s="121"/>
      <c r="AP426" s="121"/>
      <c r="AQ426" s="121"/>
      <c r="AR426" s="121"/>
      <c r="AS426" s="121"/>
      <c r="AT426" s="121"/>
      <c r="AU426" s="121"/>
      <c r="AV426" s="121"/>
      <c r="AW426" s="121"/>
      <c r="AX426" s="121"/>
      <c r="AY426" s="121"/>
      <c r="AZ426" s="121"/>
      <c r="BA426" s="121"/>
      <c r="BB426" s="121"/>
      <c r="BC426" s="121"/>
      <c r="BD426" s="121"/>
      <c r="BE426" s="121"/>
      <c r="BF426" s="121"/>
      <c r="BG426" s="121"/>
      <c r="BH426" s="121"/>
      <c r="BI426" s="121"/>
      <c r="BJ426" s="121"/>
      <c r="BK426" s="121"/>
      <c r="BL426" s="121"/>
      <c r="BM426" s="121"/>
      <c r="BN426" s="121"/>
      <c r="BO426" s="121"/>
      <c r="BP426" s="121"/>
      <c r="BQ426" s="121"/>
      <c r="BR426" s="121"/>
      <c r="BS426" s="121"/>
      <c r="BT426" s="121"/>
      <c r="BU426" s="121"/>
      <c r="BV426" s="121"/>
      <c r="BW426" s="121"/>
      <c r="BX426" s="121"/>
    </row>
    <row r="427" spans="2:76" s="343" customFormat="1" x14ac:dyDescent="0.2">
      <c r="B427" s="383"/>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1"/>
      <c r="AY427" s="121"/>
      <c r="AZ427" s="121"/>
      <c r="BA427" s="121"/>
      <c r="BB427" s="121"/>
      <c r="BC427" s="121"/>
      <c r="BD427" s="121"/>
      <c r="BE427" s="121"/>
      <c r="BF427" s="121"/>
      <c r="BG427" s="121"/>
      <c r="BH427" s="121"/>
      <c r="BI427" s="121"/>
      <c r="BJ427" s="121"/>
      <c r="BK427" s="121"/>
      <c r="BL427" s="121"/>
      <c r="BM427" s="121"/>
      <c r="BN427" s="121"/>
      <c r="BO427" s="121"/>
      <c r="BP427" s="121"/>
      <c r="BQ427" s="121"/>
      <c r="BR427" s="121"/>
      <c r="BS427" s="121"/>
      <c r="BT427" s="121"/>
      <c r="BU427" s="121"/>
      <c r="BV427" s="121"/>
      <c r="BW427" s="121"/>
      <c r="BX427" s="121"/>
    </row>
    <row r="428" spans="2:76" s="343" customFormat="1" x14ac:dyDescent="0.2">
      <c r="B428" s="383"/>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1"/>
      <c r="AY428" s="121"/>
      <c r="AZ428" s="121"/>
      <c r="BA428" s="121"/>
      <c r="BB428" s="121"/>
      <c r="BC428" s="121"/>
      <c r="BD428" s="121"/>
      <c r="BE428" s="121"/>
      <c r="BF428" s="121"/>
      <c r="BG428" s="121"/>
      <c r="BH428" s="121"/>
      <c r="BI428" s="121"/>
      <c r="BJ428" s="121"/>
      <c r="BK428" s="121"/>
      <c r="BL428" s="121"/>
      <c r="BM428" s="121"/>
      <c r="BN428" s="121"/>
      <c r="BO428" s="121"/>
      <c r="BP428" s="121"/>
      <c r="BQ428" s="121"/>
      <c r="BR428" s="121"/>
      <c r="BS428" s="121"/>
      <c r="BT428" s="121"/>
      <c r="BU428" s="121"/>
      <c r="BV428" s="121"/>
      <c r="BW428" s="121"/>
      <c r="BX428" s="121"/>
    </row>
    <row r="429" spans="2:76" s="343" customFormat="1" x14ac:dyDescent="0.2">
      <c r="B429" s="383"/>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c r="AN429" s="121"/>
      <c r="AO429" s="121"/>
      <c r="AP429" s="121"/>
      <c r="AQ429" s="121"/>
      <c r="AR429" s="121"/>
      <c r="AS429" s="121"/>
      <c r="AT429" s="121"/>
      <c r="AU429" s="121"/>
      <c r="AV429" s="121"/>
      <c r="AW429" s="121"/>
      <c r="AX429" s="121"/>
      <c r="AY429" s="121"/>
      <c r="AZ429" s="121"/>
      <c r="BA429" s="121"/>
      <c r="BB429" s="121"/>
      <c r="BC429" s="121"/>
      <c r="BD429" s="121"/>
      <c r="BE429" s="121"/>
      <c r="BF429" s="121"/>
      <c r="BG429" s="121"/>
      <c r="BH429" s="121"/>
      <c r="BI429" s="121"/>
      <c r="BJ429" s="121"/>
      <c r="BK429" s="121"/>
      <c r="BL429" s="121"/>
      <c r="BM429" s="121"/>
      <c r="BN429" s="121"/>
      <c r="BO429" s="121"/>
      <c r="BP429" s="121"/>
      <c r="BQ429" s="121"/>
      <c r="BR429" s="121"/>
      <c r="BS429" s="121"/>
      <c r="BT429" s="121"/>
      <c r="BU429" s="121"/>
      <c r="BV429" s="121"/>
      <c r="BW429" s="121"/>
      <c r="BX429" s="121"/>
    </row>
    <row r="430" spans="2:76" s="343" customFormat="1" x14ac:dyDescent="0.2">
      <c r="B430" s="383"/>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1"/>
      <c r="AL430" s="121"/>
      <c r="AM430" s="121"/>
      <c r="AN430" s="121"/>
      <c r="AO430" s="121"/>
      <c r="AP430" s="121"/>
      <c r="AQ430" s="121"/>
      <c r="AR430" s="121"/>
      <c r="AS430" s="121"/>
      <c r="AT430" s="121"/>
      <c r="AU430" s="121"/>
      <c r="AV430" s="121"/>
      <c r="AW430" s="121"/>
      <c r="AX430" s="121"/>
      <c r="AY430" s="121"/>
      <c r="AZ430" s="121"/>
      <c r="BA430" s="121"/>
      <c r="BB430" s="121"/>
      <c r="BC430" s="121"/>
      <c r="BD430" s="121"/>
      <c r="BE430" s="121"/>
      <c r="BF430" s="121"/>
      <c r="BG430" s="121"/>
      <c r="BH430" s="121"/>
      <c r="BI430" s="121"/>
      <c r="BJ430" s="121"/>
      <c r="BK430" s="121"/>
      <c r="BL430" s="121"/>
      <c r="BM430" s="121"/>
      <c r="BN430" s="121"/>
      <c r="BO430" s="121"/>
      <c r="BP430" s="121"/>
      <c r="BQ430" s="121"/>
      <c r="BR430" s="121"/>
      <c r="BS430" s="121"/>
      <c r="BT430" s="121"/>
      <c r="BU430" s="121"/>
      <c r="BV430" s="121"/>
      <c r="BW430" s="121"/>
      <c r="BX430" s="121"/>
    </row>
    <row r="431" spans="2:76" s="343" customFormat="1" x14ac:dyDescent="0.2">
      <c r="B431" s="383"/>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1"/>
      <c r="AN431" s="121"/>
      <c r="AO431" s="121"/>
      <c r="AP431" s="121"/>
      <c r="AQ431" s="121"/>
      <c r="AR431" s="121"/>
      <c r="AS431" s="121"/>
      <c r="AT431" s="121"/>
      <c r="AU431" s="121"/>
      <c r="AV431" s="121"/>
      <c r="AW431" s="121"/>
      <c r="AX431" s="121"/>
      <c r="AY431" s="121"/>
      <c r="AZ431" s="121"/>
      <c r="BA431" s="121"/>
      <c r="BB431" s="121"/>
      <c r="BC431" s="121"/>
      <c r="BD431" s="121"/>
      <c r="BE431" s="121"/>
      <c r="BF431" s="121"/>
      <c r="BG431" s="121"/>
      <c r="BH431" s="121"/>
      <c r="BI431" s="121"/>
      <c r="BJ431" s="121"/>
      <c r="BK431" s="121"/>
      <c r="BL431" s="121"/>
      <c r="BM431" s="121"/>
      <c r="BN431" s="121"/>
      <c r="BO431" s="121"/>
      <c r="BP431" s="121"/>
      <c r="BQ431" s="121"/>
      <c r="BR431" s="121"/>
      <c r="BS431" s="121"/>
      <c r="BT431" s="121"/>
      <c r="BU431" s="121"/>
      <c r="BV431" s="121"/>
      <c r="BW431" s="121"/>
      <c r="BX431" s="121"/>
    </row>
    <row r="432" spans="2:76" s="343" customFormat="1" x14ac:dyDescent="0.2">
      <c r="B432" s="383"/>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1"/>
      <c r="AL432" s="121"/>
      <c r="AM432" s="121"/>
      <c r="AN432" s="121"/>
      <c r="AO432" s="121"/>
      <c r="AP432" s="121"/>
      <c r="AQ432" s="121"/>
      <c r="AR432" s="121"/>
      <c r="AS432" s="121"/>
      <c r="AT432" s="121"/>
      <c r="AU432" s="121"/>
      <c r="AV432" s="121"/>
      <c r="AW432" s="121"/>
      <c r="AX432" s="121"/>
      <c r="AY432" s="121"/>
      <c r="AZ432" s="121"/>
      <c r="BA432" s="121"/>
      <c r="BB432" s="121"/>
      <c r="BC432" s="121"/>
      <c r="BD432" s="121"/>
      <c r="BE432" s="121"/>
      <c r="BF432" s="121"/>
      <c r="BG432" s="121"/>
      <c r="BH432" s="121"/>
      <c r="BI432" s="121"/>
      <c r="BJ432" s="121"/>
      <c r="BK432" s="121"/>
      <c r="BL432" s="121"/>
      <c r="BM432" s="121"/>
      <c r="BN432" s="121"/>
      <c r="BO432" s="121"/>
      <c r="BP432" s="121"/>
      <c r="BQ432" s="121"/>
      <c r="BR432" s="121"/>
      <c r="BS432" s="121"/>
      <c r="BT432" s="121"/>
      <c r="BU432" s="121"/>
      <c r="BV432" s="121"/>
      <c r="BW432" s="121"/>
      <c r="BX432" s="121"/>
    </row>
    <row r="433" spans="2:76" s="343" customFormat="1" x14ac:dyDescent="0.2">
      <c r="B433" s="383"/>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1"/>
      <c r="AL433" s="121"/>
      <c r="AM433" s="121"/>
      <c r="AN433" s="121"/>
      <c r="AO433" s="121"/>
      <c r="AP433" s="121"/>
      <c r="AQ433" s="121"/>
      <c r="AR433" s="121"/>
      <c r="AS433" s="121"/>
      <c r="AT433" s="121"/>
      <c r="AU433" s="121"/>
      <c r="AV433" s="121"/>
      <c r="AW433" s="121"/>
      <c r="AX433" s="121"/>
      <c r="AY433" s="121"/>
      <c r="AZ433" s="121"/>
      <c r="BA433" s="121"/>
      <c r="BB433" s="121"/>
      <c r="BC433" s="121"/>
      <c r="BD433" s="121"/>
      <c r="BE433" s="121"/>
      <c r="BF433" s="121"/>
      <c r="BG433" s="121"/>
      <c r="BH433" s="121"/>
      <c r="BI433" s="121"/>
      <c r="BJ433" s="121"/>
      <c r="BK433" s="121"/>
      <c r="BL433" s="121"/>
      <c r="BM433" s="121"/>
      <c r="BN433" s="121"/>
      <c r="BO433" s="121"/>
      <c r="BP433" s="121"/>
      <c r="BQ433" s="121"/>
      <c r="BR433" s="121"/>
      <c r="BS433" s="121"/>
      <c r="BT433" s="121"/>
      <c r="BU433" s="121"/>
      <c r="BV433" s="121"/>
      <c r="BW433" s="121"/>
      <c r="BX433" s="121"/>
    </row>
    <row r="434" spans="2:76" s="343" customFormat="1" x14ac:dyDescent="0.2">
      <c r="B434" s="383"/>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1"/>
      <c r="AL434" s="121"/>
      <c r="AM434" s="121"/>
      <c r="AN434" s="121"/>
      <c r="AO434" s="121"/>
      <c r="AP434" s="121"/>
      <c r="AQ434" s="121"/>
      <c r="AR434" s="121"/>
      <c r="AS434" s="121"/>
      <c r="AT434" s="121"/>
      <c r="AU434" s="121"/>
      <c r="AV434" s="121"/>
      <c r="AW434" s="121"/>
      <c r="AX434" s="121"/>
      <c r="AY434" s="121"/>
      <c r="AZ434" s="121"/>
      <c r="BA434" s="121"/>
      <c r="BB434" s="121"/>
      <c r="BC434" s="121"/>
      <c r="BD434" s="121"/>
      <c r="BE434" s="121"/>
      <c r="BF434" s="121"/>
      <c r="BG434" s="121"/>
      <c r="BH434" s="121"/>
      <c r="BI434" s="121"/>
      <c r="BJ434" s="121"/>
      <c r="BK434" s="121"/>
      <c r="BL434" s="121"/>
      <c r="BM434" s="121"/>
      <c r="BN434" s="121"/>
      <c r="BO434" s="121"/>
      <c r="BP434" s="121"/>
      <c r="BQ434" s="121"/>
      <c r="BR434" s="121"/>
      <c r="BS434" s="121"/>
      <c r="BT434" s="121"/>
      <c r="BU434" s="121"/>
      <c r="BV434" s="121"/>
      <c r="BW434" s="121"/>
      <c r="BX434" s="121"/>
    </row>
    <row r="435" spans="2:76" s="343" customFormat="1" x14ac:dyDescent="0.2">
      <c r="B435" s="383"/>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1"/>
      <c r="AN435" s="121"/>
      <c r="AO435" s="121"/>
      <c r="AP435" s="121"/>
      <c r="AQ435" s="121"/>
      <c r="AR435" s="121"/>
      <c r="AS435" s="121"/>
      <c r="AT435" s="121"/>
      <c r="AU435" s="121"/>
      <c r="AV435" s="121"/>
      <c r="AW435" s="121"/>
      <c r="AX435" s="121"/>
      <c r="AY435" s="121"/>
      <c r="AZ435" s="121"/>
      <c r="BA435" s="121"/>
      <c r="BB435" s="121"/>
      <c r="BC435" s="121"/>
      <c r="BD435" s="121"/>
      <c r="BE435" s="121"/>
      <c r="BF435" s="121"/>
      <c r="BG435" s="121"/>
      <c r="BH435" s="121"/>
      <c r="BI435" s="121"/>
      <c r="BJ435" s="121"/>
      <c r="BK435" s="121"/>
      <c r="BL435" s="121"/>
      <c r="BM435" s="121"/>
      <c r="BN435" s="121"/>
      <c r="BO435" s="121"/>
      <c r="BP435" s="121"/>
      <c r="BQ435" s="121"/>
      <c r="BR435" s="121"/>
      <c r="BS435" s="121"/>
      <c r="BT435" s="121"/>
      <c r="BU435" s="121"/>
      <c r="BV435" s="121"/>
      <c r="BW435" s="121"/>
      <c r="BX435" s="121"/>
    </row>
    <row r="436" spans="2:76" s="343" customFormat="1" x14ac:dyDescent="0.2">
      <c r="B436" s="383"/>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1"/>
      <c r="AL436" s="121"/>
      <c r="AM436" s="121"/>
      <c r="AN436" s="121"/>
      <c r="AO436" s="121"/>
      <c r="AP436" s="121"/>
      <c r="AQ436" s="121"/>
      <c r="AR436" s="121"/>
      <c r="AS436" s="121"/>
      <c r="AT436" s="121"/>
      <c r="AU436" s="121"/>
      <c r="AV436" s="121"/>
      <c r="AW436" s="121"/>
      <c r="AX436" s="121"/>
      <c r="AY436" s="121"/>
      <c r="AZ436" s="121"/>
      <c r="BA436" s="121"/>
      <c r="BB436" s="121"/>
      <c r="BC436" s="121"/>
      <c r="BD436" s="121"/>
      <c r="BE436" s="121"/>
      <c r="BF436" s="121"/>
      <c r="BG436" s="121"/>
      <c r="BH436" s="121"/>
      <c r="BI436" s="121"/>
      <c r="BJ436" s="121"/>
      <c r="BK436" s="121"/>
      <c r="BL436" s="121"/>
      <c r="BM436" s="121"/>
      <c r="BN436" s="121"/>
      <c r="BO436" s="121"/>
      <c r="BP436" s="121"/>
      <c r="BQ436" s="121"/>
      <c r="BR436" s="121"/>
      <c r="BS436" s="121"/>
      <c r="BT436" s="121"/>
      <c r="BU436" s="121"/>
      <c r="BV436" s="121"/>
      <c r="BW436" s="121"/>
      <c r="BX436" s="121"/>
    </row>
    <row r="437" spans="2:76" s="343" customFormat="1" x14ac:dyDescent="0.2">
      <c r="B437" s="383"/>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1"/>
      <c r="AL437" s="121"/>
      <c r="AM437" s="121"/>
      <c r="AN437" s="121"/>
      <c r="AO437" s="121"/>
      <c r="AP437" s="121"/>
      <c r="AQ437" s="121"/>
      <c r="AR437" s="121"/>
      <c r="AS437" s="121"/>
      <c r="AT437" s="121"/>
      <c r="AU437" s="121"/>
      <c r="AV437" s="121"/>
      <c r="AW437" s="121"/>
      <c r="AX437" s="121"/>
      <c r="AY437" s="121"/>
      <c r="AZ437" s="121"/>
      <c r="BA437" s="121"/>
      <c r="BB437" s="121"/>
      <c r="BC437" s="121"/>
      <c r="BD437" s="121"/>
      <c r="BE437" s="121"/>
      <c r="BF437" s="121"/>
      <c r="BG437" s="121"/>
      <c r="BH437" s="121"/>
      <c r="BI437" s="121"/>
      <c r="BJ437" s="121"/>
      <c r="BK437" s="121"/>
      <c r="BL437" s="121"/>
      <c r="BM437" s="121"/>
      <c r="BN437" s="121"/>
      <c r="BO437" s="121"/>
      <c r="BP437" s="121"/>
      <c r="BQ437" s="121"/>
      <c r="BR437" s="121"/>
      <c r="BS437" s="121"/>
      <c r="BT437" s="121"/>
      <c r="BU437" s="121"/>
      <c r="BV437" s="121"/>
      <c r="BW437" s="121"/>
      <c r="BX437" s="121"/>
    </row>
    <row r="438" spans="2:76" s="343" customFormat="1" x14ac:dyDescent="0.2">
      <c r="B438" s="383"/>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1"/>
      <c r="AL438" s="121"/>
      <c r="AM438" s="121"/>
      <c r="AN438" s="121"/>
      <c r="AO438" s="121"/>
      <c r="AP438" s="121"/>
      <c r="AQ438" s="121"/>
      <c r="AR438" s="121"/>
      <c r="AS438" s="121"/>
      <c r="AT438" s="121"/>
      <c r="AU438" s="121"/>
      <c r="AV438" s="121"/>
      <c r="AW438" s="121"/>
      <c r="AX438" s="121"/>
      <c r="AY438" s="121"/>
      <c r="AZ438" s="121"/>
      <c r="BA438" s="121"/>
      <c r="BB438" s="121"/>
      <c r="BC438" s="121"/>
      <c r="BD438" s="121"/>
      <c r="BE438" s="121"/>
      <c r="BF438" s="121"/>
      <c r="BG438" s="121"/>
      <c r="BH438" s="121"/>
      <c r="BI438" s="121"/>
      <c r="BJ438" s="121"/>
      <c r="BK438" s="121"/>
      <c r="BL438" s="121"/>
      <c r="BM438" s="121"/>
      <c r="BN438" s="121"/>
      <c r="BO438" s="121"/>
      <c r="BP438" s="121"/>
      <c r="BQ438" s="121"/>
      <c r="BR438" s="121"/>
      <c r="BS438" s="121"/>
      <c r="BT438" s="121"/>
      <c r="BU438" s="121"/>
      <c r="BV438" s="121"/>
      <c r="BW438" s="121"/>
      <c r="BX438" s="121"/>
    </row>
    <row r="439" spans="2:76" s="343" customFormat="1" x14ac:dyDescent="0.2">
      <c r="B439" s="383"/>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1"/>
      <c r="AL439" s="121"/>
      <c r="AM439" s="121"/>
      <c r="AN439" s="121"/>
      <c r="AO439" s="121"/>
      <c r="AP439" s="121"/>
      <c r="AQ439" s="121"/>
      <c r="AR439" s="121"/>
      <c r="AS439" s="121"/>
      <c r="AT439" s="121"/>
      <c r="AU439" s="121"/>
      <c r="AV439" s="121"/>
      <c r="AW439" s="121"/>
      <c r="AX439" s="121"/>
      <c r="AY439" s="121"/>
      <c r="AZ439" s="121"/>
      <c r="BA439" s="121"/>
      <c r="BB439" s="121"/>
      <c r="BC439" s="121"/>
      <c r="BD439" s="121"/>
      <c r="BE439" s="121"/>
      <c r="BF439" s="121"/>
      <c r="BG439" s="121"/>
      <c r="BH439" s="121"/>
      <c r="BI439" s="121"/>
      <c r="BJ439" s="121"/>
      <c r="BK439" s="121"/>
      <c r="BL439" s="121"/>
      <c r="BM439" s="121"/>
      <c r="BN439" s="121"/>
      <c r="BO439" s="121"/>
      <c r="BP439" s="121"/>
      <c r="BQ439" s="121"/>
      <c r="BR439" s="121"/>
      <c r="BS439" s="121"/>
      <c r="BT439" s="121"/>
      <c r="BU439" s="121"/>
      <c r="BV439" s="121"/>
      <c r="BW439" s="121"/>
      <c r="BX439" s="121"/>
    </row>
    <row r="440" spans="2:76" s="343" customFormat="1" x14ac:dyDescent="0.2">
      <c r="B440" s="383"/>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1"/>
      <c r="AL440" s="121"/>
      <c r="AM440" s="121"/>
      <c r="AN440" s="121"/>
      <c r="AO440" s="121"/>
      <c r="AP440" s="121"/>
      <c r="AQ440" s="121"/>
      <c r="AR440" s="121"/>
      <c r="AS440" s="121"/>
      <c r="AT440" s="121"/>
      <c r="AU440" s="121"/>
      <c r="AV440" s="121"/>
      <c r="AW440" s="121"/>
      <c r="AX440" s="121"/>
      <c r="AY440" s="121"/>
      <c r="AZ440" s="121"/>
      <c r="BA440" s="121"/>
      <c r="BB440" s="121"/>
      <c r="BC440" s="121"/>
      <c r="BD440" s="121"/>
      <c r="BE440" s="121"/>
      <c r="BF440" s="121"/>
      <c r="BG440" s="121"/>
      <c r="BH440" s="121"/>
      <c r="BI440" s="121"/>
      <c r="BJ440" s="121"/>
      <c r="BK440" s="121"/>
      <c r="BL440" s="121"/>
      <c r="BM440" s="121"/>
      <c r="BN440" s="121"/>
      <c r="BO440" s="121"/>
      <c r="BP440" s="121"/>
      <c r="BQ440" s="121"/>
      <c r="BR440" s="121"/>
      <c r="BS440" s="121"/>
      <c r="BT440" s="121"/>
      <c r="BU440" s="121"/>
      <c r="BV440" s="121"/>
      <c r="BW440" s="121"/>
      <c r="BX440" s="121"/>
    </row>
    <row r="441" spans="2:76" s="343" customFormat="1" x14ac:dyDescent="0.2">
      <c r="B441" s="383"/>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1"/>
      <c r="AL441" s="121"/>
      <c r="AM441" s="121"/>
      <c r="AN441" s="121"/>
      <c r="AO441" s="121"/>
      <c r="AP441" s="121"/>
      <c r="AQ441" s="121"/>
      <c r="AR441" s="121"/>
      <c r="AS441" s="121"/>
      <c r="AT441" s="121"/>
      <c r="AU441" s="121"/>
      <c r="AV441" s="121"/>
      <c r="AW441" s="121"/>
      <c r="AX441" s="121"/>
      <c r="AY441" s="121"/>
      <c r="AZ441" s="121"/>
      <c r="BA441" s="121"/>
      <c r="BB441" s="121"/>
      <c r="BC441" s="121"/>
      <c r="BD441" s="121"/>
      <c r="BE441" s="121"/>
      <c r="BF441" s="121"/>
      <c r="BG441" s="121"/>
      <c r="BH441" s="121"/>
      <c r="BI441" s="121"/>
      <c r="BJ441" s="121"/>
      <c r="BK441" s="121"/>
      <c r="BL441" s="121"/>
      <c r="BM441" s="121"/>
      <c r="BN441" s="121"/>
      <c r="BO441" s="121"/>
      <c r="BP441" s="121"/>
      <c r="BQ441" s="121"/>
      <c r="BR441" s="121"/>
      <c r="BS441" s="121"/>
      <c r="BT441" s="121"/>
      <c r="BU441" s="121"/>
      <c r="BV441" s="121"/>
      <c r="BW441" s="121"/>
      <c r="BX441" s="121"/>
    </row>
    <row r="442" spans="2:76" s="343" customFormat="1" x14ac:dyDescent="0.2">
      <c r="B442" s="383"/>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1"/>
      <c r="AL442" s="121"/>
      <c r="AM442" s="121"/>
      <c r="AN442" s="121"/>
      <c r="AO442" s="121"/>
      <c r="AP442" s="121"/>
      <c r="AQ442" s="121"/>
      <c r="AR442" s="121"/>
      <c r="AS442" s="121"/>
      <c r="AT442" s="121"/>
      <c r="AU442" s="121"/>
      <c r="AV442" s="121"/>
      <c r="AW442" s="121"/>
      <c r="AX442" s="121"/>
      <c r="AY442" s="121"/>
      <c r="AZ442" s="121"/>
      <c r="BA442" s="121"/>
      <c r="BB442" s="121"/>
      <c r="BC442" s="121"/>
      <c r="BD442" s="121"/>
      <c r="BE442" s="121"/>
      <c r="BF442" s="121"/>
      <c r="BG442" s="121"/>
      <c r="BH442" s="121"/>
      <c r="BI442" s="121"/>
      <c r="BJ442" s="121"/>
      <c r="BK442" s="121"/>
      <c r="BL442" s="121"/>
      <c r="BM442" s="121"/>
      <c r="BN442" s="121"/>
      <c r="BO442" s="121"/>
      <c r="BP442" s="121"/>
      <c r="BQ442" s="121"/>
      <c r="BR442" s="121"/>
      <c r="BS442" s="121"/>
      <c r="BT442" s="121"/>
      <c r="BU442" s="121"/>
      <c r="BV442" s="121"/>
      <c r="BW442" s="121"/>
      <c r="BX442" s="121"/>
    </row>
    <row r="443" spans="2:76" s="343" customFormat="1" x14ac:dyDescent="0.2">
      <c r="B443" s="383"/>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1"/>
      <c r="AL443" s="121"/>
      <c r="AM443" s="121"/>
      <c r="AN443" s="121"/>
      <c r="AO443" s="121"/>
      <c r="AP443" s="121"/>
      <c r="AQ443" s="121"/>
      <c r="AR443" s="121"/>
      <c r="AS443" s="121"/>
      <c r="AT443" s="121"/>
      <c r="AU443" s="121"/>
      <c r="AV443" s="121"/>
      <c r="AW443" s="121"/>
      <c r="AX443" s="121"/>
      <c r="AY443" s="121"/>
      <c r="AZ443" s="121"/>
      <c r="BA443" s="121"/>
      <c r="BB443" s="121"/>
      <c r="BC443" s="121"/>
      <c r="BD443" s="121"/>
      <c r="BE443" s="121"/>
      <c r="BF443" s="121"/>
      <c r="BG443" s="121"/>
      <c r="BH443" s="121"/>
      <c r="BI443" s="121"/>
      <c r="BJ443" s="121"/>
      <c r="BK443" s="121"/>
      <c r="BL443" s="121"/>
      <c r="BM443" s="121"/>
      <c r="BN443" s="121"/>
      <c r="BO443" s="121"/>
      <c r="BP443" s="121"/>
      <c r="BQ443" s="121"/>
      <c r="BR443" s="121"/>
      <c r="BS443" s="121"/>
      <c r="BT443" s="121"/>
      <c r="BU443" s="121"/>
      <c r="BV443" s="121"/>
      <c r="BW443" s="121"/>
      <c r="BX443" s="121"/>
    </row>
    <row r="444" spans="2:76" s="343" customFormat="1" x14ac:dyDescent="0.2">
      <c r="B444" s="383"/>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1"/>
      <c r="AL444" s="121"/>
      <c r="AM444" s="121"/>
      <c r="AN444" s="121"/>
      <c r="AO444" s="121"/>
      <c r="AP444" s="121"/>
      <c r="AQ444" s="121"/>
      <c r="AR444" s="121"/>
      <c r="AS444" s="121"/>
      <c r="AT444" s="121"/>
      <c r="AU444" s="121"/>
      <c r="AV444" s="121"/>
      <c r="AW444" s="121"/>
      <c r="AX444" s="121"/>
      <c r="AY444" s="121"/>
      <c r="AZ444" s="121"/>
      <c r="BA444" s="121"/>
      <c r="BB444" s="121"/>
      <c r="BC444" s="121"/>
      <c r="BD444" s="121"/>
      <c r="BE444" s="121"/>
      <c r="BF444" s="121"/>
      <c r="BG444" s="121"/>
      <c r="BH444" s="121"/>
      <c r="BI444" s="121"/>
      <c r="BJ444" s="121"/>
      <c r="BK444" s="121"/>
      <c r="BL444" s="121"/>
      <c r="BM444" s="121"/>
      <c r="BN444" s="121"/>
      <c r="BO444" s="121"/>
      <c r="BP444" s="121"/>
      <c r="BQ444" s="121"/>
      <c r="BR444" s="121"/>
      <c r="BS444" s="121"/>
      <c r="BT444" s="121"/>
      <c r="BU444" s="121"/>
      <c r="BV444" s="121"/>
      <c r="BW444" s="121"/>
      <c r="BX444" s="121"/>
    </row>
    <row r="445" spans="2:76" s="343" customFormat="1" x14ac:dyDescent="0.2">
      <c r="B445" s="383"/>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1"/>
      <c r="AL445" s="121"/>
      <c r="AM445" s="121"/>
      <c r="AN445" s="121"/>
      <c r="AO445" s="121"/>
      <c r="AP445" s="121"/>
      <c r="AQ445" s="121"/>
      <c r="AR445" s="121"/>
      <c r="AS445" s="121"/>
      <c r="AT445" s="121"/>
      <c r="AU445" s="121"/>
      <c r="AV445" s="121"/>
      <c r="AW445" s="121"/>
      <c r="AX445" s="121"/>
      <c r="AY445" s="121"/>
      <c r="AZ445" s="121"/>
      <c r="BA445" s="121"/>
      <c r="BB445" s="121"/>
      <c r="BC445" s="121"/>
      <c r="BD445" s="121"/>
      <c r="BE445" s="121"/>
      <c r="BF445" s="121"/>
      <c r="BG445" s="121"/>
      <c r="BH445" s="121"/>
      <c r="BI445" s="121"/>
      <c r="BJ445" s="121"/>
      <c r="BK445" s="121"/>
      <c r="BL445" s="121"/>
      <c r="BM445" s="121"/>
      <c r="BN445" s="121"/>
      <c r="BO445" s="121"/>
      <c r="BP445" s="121"/>
      <c r="BQ445" s="121"/>
      <c r="BR445" s="121"/>
      <c r="BS445" s="121"/>
      <c r="BT445" s="121"/>
      <c r="BU445" s="121"/>
      <c r="BV445" s="121"/>
      <c r="BW445" s="121"/>
      <c r="BX445" s="121"/>
    </row>
    <row r="446" spans="2:76" s="343" customFormat="1" x14ac:dyDescent="0.2">
      <c r="B446" s="383"/>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1"/>
      <c r="AL446" s="121"/>
      <c r="AM446" s="121"/>
      <c r="AN446" s="121"/>
      <c r="AO446" s="121"/>
      <c r="AP446" s="121"/>
      <c r="AQ446" s="121"/>
      <c r="AR446" s="121"/>
      <c r="AS446" s="121"/>
      <c r="AT446" s="121"/>
      <c r="AU446" s="121"/>
      <c r="AV446" s="121"/>
      <c r="AW446" s="121"/>
      <c r="AX446" s="121"/>
      <c r="AY446" s="121"/>
      <c r="AZ446" s="121"/>
      <c r="BA446" s="121"/>
      <c r="BB446" s="121"/>
      <c r="BC446" s="121"/>
      <c r="BD446" s="121"/>
      <c r="BE446" s="121"/>
      <c r="BF446" s="121"/>
      <c r="BG446" s="121"/>
      <c r="BH446" s="121"/>
      <c r="BI446" s="121"/>
      <c r="BJ446" s="121"/>
      <c r="BK446" s="121"/>
      <c r="BL446" s="121"/>
      <c r="BM446" s="121"/>
      <c r="BN446" s="121"/>
      <c r="BO446" s="121"/>
      <c r="BP446" s="121"/>
      <c r="BQ446" s="121"/>
      <c r="BR446" s="121"/>
      <c r="BS446" s="121"/>
      <c r="BT446" s="121"/>
      <c r="BU446" s="121"/>
      <c r="BV446" s="121"/>
      <c r="BW446" s="121"/>
      <c r="BX446" s="121"/>
    </row>
    <row r="447" spans="2:76" s="343" customFormat="1" x14ac:dyDescent="0.2">
      <c r="B447" s="383"/>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1"/>
      <c r="AL447" s="121"/>
      <c r="AM447" s="121"/>
      <c r="AN447" s="121"/>
      <c r="AO447" s="121"/>
      <c r="AP447" s="121"/>
      <c r="AQ447" s="121"/>
      <c r="AR447" s="121"/>
      <c r="AS447" s="121"/>
      <c r="AT447" s="121"/>
      <c r="AU447" s="121"/>
      <c r="AV447" s="121"/>
      <c r="AW447" s="121"/>
      <c r="AX447" s="121"/>
      <c r="AY447" s="121"/>
      <c r="AZ447" s="121"/>
      <c r="BA447" s="121"/>
      <c r="BB447" s="121"/>
      <c r="BC447" s="121"/>
      <c r="BD447" s="121"/>
      <c r="BE447" s="121"/>
      <c r="BF447" s="121"/>
      <c r="BG447" s="121"/>
      <c r="BH447" s="121"/>
      <c r="BI447" s="121"/>
      <c r="BJ447" s="121"/>
      <c r="BK447" s="121"/>
      <c r="BL447" s="121"/>
      <c r="BM447" s="121"/>
      <c r="BN447" s="121"/>
      <c r="BO447" s="121"/>
      <c r="BP447" s="121"/>
      <c r="BQ447" s="121"/>
      <c r="BR447" s="121"/>
      <c r="BS447" s="121"/>
      <c r="BT447" s="121"/>
      <c r="BU447" s="121"/>
      <c r="BV447" s="121"/>
      <c r="BW447" s="121"/>
      <c r="BX447" s="121"/>
    </row>
    <row r="448" spans="2:76" s="343" customFormat="1" x14ac:dyDescent="0.2">
      <c r="B448" s="383"/>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1"/>
      <c r="AL448" s="121"/>
      <c r="AM448" s="121"/>
      <c r="AN448" s="121"/>
      <c r="AO448" s="121"/>
      <c r="AP448" s="121"/>
      <c r="AQ448" s="121"/>
      <c r="AR448" s="121"/>
      <c r="AS448" s="121"/>
      <c r="AT448" s="121"/>
      <c r="AU448" s="121"/>
      <c r="AV448" s="121"/>
      <c r="AW448" s="121"/>
      <c r="AX448" s="121"/>
      <c r="AY448" s="121"/>
      <c r="AZ448" s="121"/>
      <c r="BA448" s="121"/>
      <c r="BB448" s="121"/>
      <c r="BC448" s="121"/>
      <c r="BD448" s="121"/>
      <c r="BE448" s="121"/>
      <c r="BF448" s="121"/>
      <c r="BG448" s="121"/>
      <c r="BH448" s="121"/>
      <c r="BI448" s="121"/>
      <c r="BJ448" s="121"/>
      <c r="BK448" s="121"/>
      <c r="BL448" s="121"/>
      <c r="BM448" s="121"/>
      <c r="BN448" s="121"/>
      <c r="BO448" s="121"/>
      <c r="BP448" s="121"/>
      <c r="BQ448" s="121"/>
      <c r="BR448" s="121"/>
      <c r="BS448" s="121"/>
      <c r="BT448" s="121"/>
      <c r="BU448" s="121"/>
      <c r="BV448" s="121"/>
      <c r="BW448" s="121"/>
      <c r="BX448" s="121"/>
    </row>
    <row r="449" spans="2:76" s="343" customFormat="1" x14ac:dyDescent="0.2">
      <c r="B449" s="383"/>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1"/>
      <c r="AL449" s="121"/>
      <c r="AM449" s="121"/>
      <c r="AN449" s="121"/>
      <c r="AO449" s="121"/>
      <c r="AP449" s="121"/>
      <c r="AQ449" s="121"/>
      <c r="AR449" s="121"/>
      <c r="AS449" s="121"/>
      <c r="AT449" s="121"/>
      <c r="AU449" s="121"/>
      <c r="AV449" s="121"/>
      <c r="AW449" s="121"/>
      <c r="AX449" s="121"/>
      <c r="AY449" s="121"/>
      <c r="AZ449" s="121"/>
      <c r="BA449" s="121"/>
      <c r="BB449" s="121"/>
      <c r="BC449" s="121"/>
      <c r="BD449" s="121"/>
      <c r="BE449" s="121"/>
      <c r="BF449" s="121"/>
      <c r="BG449" s="121"/>
      <c r="BH449" s="121"/>
      <c r="BI449" s="121"/>
      <c r="BJ449" s="121"/>
      <c r="BK449" s="121"/>
      <c r="BL449" s="121"/>
      <c r="BM449" s="121"/>
      <c r="BN449" s="121"/>
      <c r="BO449" s="121"/>
      <c r="BP449" s="121"/>
      <c r="BQ449" s="121"/>
      <c r="BR449" s="121"/>
      <c r="BS449" s="121"/>
      <c r="BT449" s="121"/>
      <c r="BU449" s="121"/>
      <c r="BV449" s="121"/>
      <c r="BW449" s="121"/>
      <c r="BX449" s="121"/>
    </row>
    <row r="450" spans="2:76" s="343" customFormat="1" x14ac:dyDescent="0.2">
      <c r="B450" s="383"/>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1"/>
      <c r="AL450" s="121"/>
      <c r="AM450" s="121"/>
      <c r="AN450" s="121"/>
      <c r="AO450" s="121"/>
      <c r="AP450" s="121"/>
      <c r="AQ450" s="121"/>
      <c r="AR450" s="121"/>
      <c r="AS450" s="121"/>
      <c r="AT450" s="121"/>
      <c r="AU450" s="121"/>
      <c r="AV450" s="121"/>
      <c r="AW450" s="121"/>
      <c r="AX450" s="121"/>
      <c r="AY450" s="121"/>
      <c r="AZ450" s="121"/>
      <c r="BA450" s="121"/>
      <c r="BB450" s="121"/>
      <c r="BC450" s="121"/>
      <c r="BD450" s="121"/>
      <c r="BE450" s="121"/>
      <c r="BF450" s="121"/>
      <c r="BG450" s="121"/>
      <c r="BH450" s="121"/>
      <c r="BI450" s="121"/>
      <c r="BJ450" s="121"/>
      <c r="BK450" s="121"/>
      <c r="BL450" s="121"/>
      <c r="BM450" s="121"/>
      <c r="BN450" s="121"/>
      <c r="BO450" s="121"/>
      <c r="BP450" s="121"/>
      <c r="BQ450" s="121"/>
      <c r="BR450" s="121"/>
      <c r="BS450" s="121"/>
      <c r="BT450" s="121"/>
      <c r="BU450" s="121"/>
      <c r="BV450" s="121"/>
      <c r="BW450" s="121"/>
      <c r="BX450" s="121"/>
    </row>
    <row r="451" spans="2:76" s="343" customFormat="1" x14ac:dyDescent="0.2">
      <c r="B451" s="383"/>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1"/>
      <c r="AN451" s="121"/>
      <c r="AO451" s="121"/>
      <c r="AP451" s="121"/>
      <c r="AQ451" s="121"/>
      <c r="AR451" s="121"/>
      <c r="AS451" s="121"/>
      <c r="AT451" s="121"/>
      <c r="AU451" s="121"/>
      <c r="AV451" s="121"/>
      <c r="AW451" s="121"/>
      <c r="AX451" s="121"/>
      <c r="AY451" s="121"/>
      <c r="AZ451" s="121"/>
      <c r="BA451" s="121"/>
      <c r="BB451" s="121"/>
      <c r="BC451" s="121"/>
      <c r="BD451" s="121"/>
      <c r="BE451" s="121"/>
      <c r="BF451" s="121"/>
      <c r="BG451" s="121"/>
      <c r="BH451" s="121"/>
      <c r="BI451" s="121"/>
      <c r="BJ451" s="121"/>
      <c r="BK451" s="121"/>
      <c r="BL451" s="121"/>
      <c r="BM451" s="121"/>
      <c r="BN451" s="121"/>
      <c r="BO451" s="121"/>
      <c r="BP451" s="121"/>
      <c r="BQ451" s="121"/>
      <c r="BR451" s="121"/>
      <c r="BS451" s="121"/>
      <c r="BT451" s="121"/>
      <c r="BU451" s="121"/>
      <c r="BV451" s="121"/>
      <c r="BW451" s="121"/>
      <c r="BX451" s="121"/>
    </row>
    <row r="452" spans="2:76" s="343" customFormat="1" x14ac:dyDescent="0.2">
      <c r="B452" s="383"/>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1"/>
      <c r="AN452" s="121"/>
      <c r="AO452" s="121"/>
      <c r="AP452" s="121"/>
      <c r="AQ452" s="121"/>
      <c r="AR452" s="121"/>
      <c r="AS452" s="121"/>
      <c r="AT452" s="121"/>
      <c r="AU452" s="121"/>
      <c r="AV452" s="121"/>
      <c r="AW452" s="121"/>
      <c r="AX452" s="121"/>
      <c r="AY452" s="121"/>
      <c r="AZ452" s="121"/>
      <c r="BA452" s="121"/>
      <c r="BB452" s="121"/>
      <c r="BC452" s="121"/>
      <c r="BD452" s="121"/>
      <c r="BE452" s="121"/>
      <c r="BF452" s="121"/>
      <c r="BG452" s="121"/>
      <c r="BH452" s="121"/>
      <c r="BI452" s="121"/>
      <c r="BJ452" s="121"/>
      <c r="BK452" s="121"/>
      <c r="BL452" s="121"/>
      <c r="BM452" s="121"/>
      <c r="BN452" s="121"/>
      <c r="BO452" s="121"/>
      <c r="BP452" s="121"/>
      <c r="BQ452" s="121"/>
      <c r="BR452" s="121"/>
      <c r="BS452" s="121"/>
      <c r="BT452" s="121"/>
      <c r="BU452" s="121"/>
      <c r="BV452" s="121"/>
      <c r="BW452" s="121"/>
      <c r="BX452" s="121"/>
    </row>
    <row r="453" spans="2:76" s="343" customFormat="1" x14ac:dyDescent="0.2">
      <c r="B453" s="383"/>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1"/>
      <c r="AN453" s="121"/>
      <c r="AO453" s="121"/>
      <c r="AP453" s="121"/>
      <c r="AQ453" s="121"/>
      <c r="AR453" s="121"/>
      <c r="AS453" s="121"/>
      <c r="AT453" s="121"/>
      <c r="AU453" s="121"/>
      <c r="AV453" s="121"/>
      <c r="AW453" s="121"/>
      <c r="AX453" s="121"/>
      <c r="AY453" s="121"/>
      <c r="AZ453" s="121"/>
      <c r="BA453" s="121"/>
      <c r="BB453" s="121"/>
      <c r="BC453" s="121"/>
      <c r="BD453" s="121"/>
      <c r="BE453" s="121"/>
      <c r="BF453" s="121"/>
      <c r="BG453" s="121"/>
      <c r="BH453" s="121"/>
      <c r="BI453" s="121"/>
      <c r="BJ453" s="121"/>
      <c r="BK453" s="121"/>
      <c r="BL453" s="121"/>
      <c r="BM453" s="121"/>
      <c r="BN453" s="121"/>
      <c r="BO453" s="121"/>
      <c r="BP453" s="121"/>
      <c r="BQ453" s="121"/>
      <c r="BR453" s="121"/>
      <c r="BS453" s="121"/>
      <c r="BT453" s="121"/>
      <c r="BU453" s="121"/>
      <c r="BV453" s="121"/>
      <c r="BW453" s="121"/>
      <c r="BX453" s="121"/>
    </row>
    <row r="454" spans="2:76" s="343" customFormat="1" x14ac:dyDescent="0.2">
      <c r="B454" s="383"/>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1"/>
      <c r="AL454" s="121"/>
      <c r="AM454" s="121"/>
      <c r="AN454" s="121"/>
      <c r="AO454" s="121"/>
      <c r="AP454" s="121"/>
      <c r="AQ454" s="121"/>
      <c r="AR454" s="121"/>
      <c r="AS454" s="121"/>
      <c r="AT454" s="121"/>
      <c r="AU454" s="121"/>
      <c r="AV454" s="121"/>
      <c r="AW454" s="121"/>
      <c r="AX454" s="121"/>
      <c r="AY454" s="121"/>
      <c r="AZ454" s="121"/>
      <c r="BA454" s="121"/>
      <c r="BB454" s="121"/>
      <c r="BC454" s="121"/>
      <c r="BD454" s="121"/>
      <c r="BE454" s="121"/>
      <c r="BF454" s="121"/>
      <c r="BG454" s="121"/>
      <c r="BH454" s="121"/>
      <c r="BI454" s="121"/>
      <c r="BJ454" s="121"/>
      <c r="BK454" s="121"/>
      <c r="BL454" s="121"/>
      <c r="BM454" s="121"/>
      <c r="BN454" s="121"/>
      <c r="BO454" s="121"/>
      <c r="BP454" s="121"/>
      <c r="BQ454" s="121"/>
      <c r="BR454" s="121"/>
      <c r="BS454" s="121"/>
      <c r="BT454" s="121"/>
      <c r="BU454" s="121"/>
      <c r="BV454" s="121"/>
      <c r="BW454" s="121"/>
      <c r="BX454" s="121"/>
    </row>
    <row r="455" spans="2:76" s="343" customFormat="1" x14ac:dyDescent="0.2">
      <c r="B455" s="383"/>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1"/>
      <c r="AL455" s="121"/>
      <c r="AM455" s="121"/>
      <c r="AN455" s="121"/>
      <c r="AO455" s="121"/>
      <c r="AP455" s="121"/>
      <c r="AQ455" s="121"/>
      <c r="AR455" s="121"/>
      <c r="AS455" s="121"/>
      <c r="AT455" s="121"/>
      <c r="AU455" s="121"/>
      <c r="AV455" s="121"/>
      <c r="AW455" s="121"/>
      <c r="AX455" s="121"/>
      <c r="AY455" s="121"/>
      <c r="AZ455" s="121"/>
      <c r="BA455" s="121"/>
      <c r="BB455" s="121"/>
      <c r="BC455" s="121"/>
      <c r="BD455" s="121"/>
      <c r="BE455" s="121"/>
      <c r="BF455" s="121"/>
      <c r="BG455" s="121"/>
      <c r="BH455" s="121"/>
      <c r="BI455" s="121"/>
      <c r="BJ455" s="121"/>
      <c r="BK455" s="121"/>
      <c r="BL455" s="121"/>
      <c r="BM455" s="121"/>
      <c r="BN455" s="121"/>
      <c r="BO455" s="121"/>
      <c r="BP455" s="121"/>
      <c r="BQ455" s="121"/>
      <c r="BR455" s="121"/>
      <c r="BS455" s="121"/>
      <c r="BT455" s="121"/>
      <c r="BU455" s="121"/>
      <c r="BV455" s="121"/>
      <c r="BW455" s="121"/>
      <c r="BX455" s="121"/>
    </row>
    <row r="456" spans="2:76" s="343" customFormat="1" x14ac:dyDescent="0.2">
      <c r="B456" s="383"/>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1"/>
      <c r="AL456" s="121"/>
      <c r="AM456" s="121"/>
      <c r="AN456" s="121"/>
      <c r="AO456" s="121"/>
      <c r="AP456" s="121"/>
      <c r="AQ456" s="121"/>
      <c r="AR456" s="121"/>
      <c r="AS456" s="121"/>
      <c r="AT456" s="121"/>
      <c r="AU456" s="121"/>
      <c r="AV456" s="121"/>
      <c r="AW456" s="121"/>
      <c r="AX456" s="121"/>
      <c r="AY456" s="121"/>
      <c r="AZ456" s="121"/>
      <c r="BA456" s="121"/>
      <c r="BB456" s="121"/>
      <c r="BC456" s="121"/>
      <c r="BD456" s="121"/>
      <c r="BE456" s="121"/>
      <c r="BF456" s="121"/>
      <c r="BG456" s="121"/>
      <c r="BH456" s="121"/>
      <c r="BI456" s="121"/>
      <c r="BJ456" s="121"/>
      <c r="BK456" s="121"/>
      <c r="BL456" s="121"/>
      <c r="BM456" s="121"/>
      <c r="BN456" s="121"/>
      <c r="BO456" s="121"/>
      <c r="BP456" s="121"/>
      <c r="BQ456" s="121"/>
      <c r="BR456" s="121"/>
      <c r="BS456" s="121"/>
      <c r="BT456" s="121"/>
      <c r="BU456" s="121"/>
      <c r="BV456" s="121"/>
      <c r="BW456" s="121"/>
      <c r="BX456" s="121"/>
    </row>
    <row r="457" spans="2:76" s="343" customFormat="1" x14ac:dyDescent="0.2">
      <c r="B457" s="383"/>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1"/>
      <c r="AL457" s="121"/>
      <c r="AM457" s="121"/>
      <c r="AN457" s="121"/>
      <c r="AO457" s="121"/>
      <c r="AP457" s="121"/>
      <c r="AQ457" s="121"/>
      <c r="AR457" s="121"/>
      <c r="AS457" s="121"/>
      <c r="AT457" s="121"/>
      <c r="AU457" s="121"/>
      <c r="AV457" s="121"/>
      <c r="AW457" s="121"/>
      <c r="AX457" s="121"/>
      <c r="AY457" s="121"/>
      <c r="AZ457" s="121"/>
      <c r="BA457" s="121"/>
      <c r="BB457" s="121"/>
      <c r="BC457" s="121"/>
      <c r="BD457" s="121"/>
      <c r="BE457" s="121"/>
      <c r="BF457" s="121"/>
      <c r="BG457" s="121"/>
      <c r="BH457" s="121"/>
      <c r="BI457" s="121"/>
      <c r="BJ457" s="121"/>
      <c r="BK457" s="121"/>
      <c r="BL457" s="121"/>
      <c r="BM457" s="121"/>
      <c r="BN457" s="121"/>
      <c r="BO457" s="121"/>
      <c r="BP457" s="121"/>
      <c r="BQ457" s="121"/>
      <c r="BR457" s="121"/>
      <c r="BS457" s="121"/>
      <c r="BT457" s="121"/>
      <c r="BU457" s="121"/>
      <c r="BV457" s="121"/>
      <c r="BW457" s="121"/>
      <c r="BX457" s="121"/>
    </row>
    <row r="458" spans="2:76" s="343" customFormat="1" x14ac:dyDescent="0.2">
      <c r="B458" s="383"/>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1"/>
      <c r="AN458" s="121"/>
      <c r="AO458" s="121"/>
      <c r="AP458" s="121"/>
      <c r="AQ458" s="121"/>
      <c r="AR458" s="121"/>
      <c r="AS458" s="121"/>
      <c r="AT458" s="121"/>
      <c r="AU458" s="121"/>
      <c r="AV458" s="121"/>
      <c r="AW458" s="121"/>
      <c r="AX458" s="121"/>
      <c r="AY458" s="121"/>
      <c r="AZ458" s="121"/>
      <c r="BA458" s="121"/>
      <c r="BB458" s="121"/>
      <c r="BC458" s="121"/>
      <c r="BD458" s="121"/>
      <c r="BE458" s="121"/>
      <c r="BF458" s="121"/>
      <c r="BG458" s="121"/>
      <c r="BH458" s="121"/>
      <c r="BI458" s="121"/>
      <c r="BJ458" s="121"/>
      <c r="BK458" s="121"/>
      <c r="BL458" s="121"/>
      <c r="BM458" s="121"/>
      <c r="BN458" s="121"/>
      <c r="BO458" s="121"/>
      <c r="BP458" s="121"/>
      <c r="BQ458" s="121"/>
      <c r="BR458" s="121"/>
      <c r="BS458" s="121"/>
      <c r="BT458" s="121"/>
      <c r="BU458" s="121"/>
      <c r="BV458" s="121"/>
      <c r="BW458" s="121"/>
      <c r="BX458" s="121"/>
    </row>
    <row r="459" spans="2:76" s="343" customFormat="1" x14ac:dyDescent="0.2">
      <c r="B459" s="383"/>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1"/>
      <c r="AN459" s="121"/>
      <c r="AO459" s="121"/>
      <c r="AP459" s="121"/>
      <c r="AQ459" s="121"/>
      <c r="AR459" s="121"/>
      <c r="AS459" s="121"/>
      <c r="AT459" s="121"/>
      <c r="AU459" s="121"/>
      <c r="AV459" s="121"/>
      <c r="AW459" s="121"/>
      <c r="AX459" s="121"/>
      <c r="AY459" s="121"/>
      <c r="AZ459" s="121"/>
      <c r="BA459" s="121"/>
      <c r="BB459" s="121"/>
      <c r="BC459" s="121"/>
      <c r="BD459" s="121"/>
      <c r="BE459" s="121"/>
      <c r="BF459" s="121"/>
      <c r="BG459" s="121"/>
      <c r="BH459" s="121"/>
      <c r="BI459" s="121"/>
      <c r="BJ459" s="121"/>
      <c r="BK459" s="121"/>
      <c r="BL459" s="121"/>
      <c r="BM459" s="121"/>
      <c r="BN459" s="121"/>
      <c r="BO459" s="121"/>
      <c r="BP459" s="121"/>
      <c r="BQ459" s="121"/>
      <c r="BR459" s="121"/>
      <c r="BS459" s="121"/>
      <c r="BT459" s="121"/>
      <c r="BU459" s="121"/>
      <c r="BV459" s="121"/>
      <c r="BW459" s="121"/>
      <c r="BX459" s="121"/>
    </row>
    <row r="460" spans="2:76" s="343" customFormat="1" x14ac:dyDescent="0.2">
      <c r="B460" s="383"/>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1"/>
      <c r="AL460" s="121"/>
      <c r="AM460" s="121"/>
      <c r="AN460" s="121"/>
      <c r="AO460" s="121"/>
      <c r="AP460" s="121"/>
      <c r="AQ460" s="121"/>
      <c r="AR460" s="121"/>
      <c r="AS460" s="121"/>
      <c r="AT460" s="121"/>
      <c r="AU460" s="121"/>
      <c r="AV460" s="121"/>
      <c r="AW460" s="121"/>
      <c r="AX460" s="121"/>
      <c r="AY460" s="121"/>
      <c r="AZ460" s="121"/>
      <c r="BA460" s="121"/>
      <c r="BB460" s="121"/>
      <c r="BC460" s="121"/>
      <c r="BD460" s="121"/>
      <c r="BE460" s="121"/>
      <c r="BF460" s="121"/>
      <c r="BG460" s="121"/>
      <c r="BH460" s="121"/>
      <c r="BI460" s="121"/>
      <c r="BJ460" s="121"/>
      <c r="BK460" s="121"/>
      <c r="BL460" s="121"/>
      <c r="BM460" s="121"/>
      <c r="BN460" s="121"/>
      <c r="BO460" s="121"/>
      <c r="BP460" s="121"/>
      <c r="BQ460" s="121"/>
      <c r="BR460" s="121"/>
      <c r="BS460" s="121"/>
      <c r="BT460" s="121"/>
      <c r="BU460" s="121"/>
      <c r="BV460" s="121"/>
      <c r="BW460" s="121"/>
      <c r="BX460" s="121"/>
    </row>
    <row r="461" spans="2:76" s="343" customFormat="1" x14ac:dyDescent="0.2">
      <c r="B461" s="383"/>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1"/>
      <c r="AN461" s="121"/>
      <c r="AO461" s="121"/>
      <c r="AP461" s="121"/>
      <c r="AQ461" s="121"/>
      <c r="AR461" s="121"/>
      <c r="AS461" s="121"/>
      <c r="AT461" s="121"/>
      <c r="AU461" s="121"/>
      <c r="AV461" s="121"/>
      <c r="AW461" s="121"/>
      <c r="AX461" s="121"/>
      <c r="AY461" s="121"/>
      <c r="AZ461" s="121"/>
      <c r="BA461" s="121"/>
      <c r="BB461" s="121"/>
      <c r="BC461" s="121"/>
      <c r="BD461" s="121"/>
      <c r="BE461" s="121"/>
      <c r="BF461" s="121"/>
      <c r="BG461" s="121"/>
      <c r="BH461" s="121"/>
      <c r="BI461" s="121"/>
      <c r="BJ461" s="121"/>
      <c r="BK461" s="121"/>
      <c r="BL461" s="121"/>
      <c r="BM461" s="121"/>
      <c r="BN461" s="121"/>
      <c r="BO461" s="121"/>
      <c r="BP461" s="121"/>
      <c r="BQ461" s="121"/>
      <c r="BR461" s="121"/>
      <c r="BS461" s="121"/>
      <c r="BT461" s="121"/>
      <c r="BU461" s="121"/>
      <c r="BV461" s="121"/>
      <c r="BW461" s="121"/>
      <c r="BX461" s="121"/>
    </row>
    <row r="462" spans="2:76" s="343" customFormat="1" x14ac:dyDescent="0.2">
      <c r="B462" s="383"/>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c r="AN462" s="121"/>
      <c r="AO462" s="121"/>
      <c r="AP462" s="121"/>
      <c r="AQ462" s="121"/>
      <c r="AR462" s="121"/>
      <c r="AS462" s="121"/>
      <c r="AT462" s="121"/>
      <c r="AU462" s="121"/>
      <c r="AV462" s="121"/>
      <c r="AW462" s="121"/>
      <c r="AX462" s="121"/>
      <c r="AY462" s="121"/>
      <c r="AZ462" s="121"/>
      <c r="BA462" s="121"/>
      <c r="BB462" s="121"/>
      <c r="BC462" s="121"/>
      <c r="BD462" s="121"/>
      <c r="BE462" s="121"/>
      <c r="BF462" s="121"/>
      <c r="BG462" s="121"/>
      <c r="BH462" s="121"/>
      <c r="BI462" s="121"/>
      <c r="BJ462" s="121"/>
      <c r="BK462" s="121"/>
      <c r="BL462" s="121"/>
      <c r="BM462" s="121"/>
      <c r="BN462" s="121"/>
      <c r="BO462" s="121"/>
      <c r="BP462" s="121"/>
      <c r="BQ462" s="121"/>
      <c r="BR462" s="121"/>
      <c r="BS462" s="121"/>
      <c r="BT462" s="121"/>
      <c r="BU462" s="121"/>
      <c r="BV462" s="121"/>
      <c r="BW462" s="121"/>
      <c r="BX462" s="121"/>
    </row>
    <row r="463" spans="2:76" s="343" customFormat="1" x14ac:dyDescent="0.2">
      <c r="B463" s="383"/>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c r="AN463" s="121"/>
      <c r="AO463" s="121"/>
      <c r="AP463" s="121"/>
      <c r="AQ463" s="121"/>
      <c r="AR463" s="121"/>
      <c r="AS463" s="121"/>
      <c r="AT463" s="121"/>
      <c r="AU463" s="121"/>
      <c r="AV463" s="121"/>
      <c r="AW463" s="121"/>
      <c r="AX463" s="121"/>
      <c r="AY463" s="121"/>
      <c r="AZ463" s="121"/>
      <c r="BA463" s="121"/>
      <c r="BB463" s="121"/>
      <c r="BC463" s="121"/>
      <c r="BD463" s="121"/>
      <c r="BE463" s="121"/>
      <c r="BF463" s="121"/>
      <c r="BG463" s="121"/>
      <c r="BH463" s="121"/>
      <c r="BI463" s="121"/>
      <c r="BJ463" s="121"/>
      <c r="BK463" s="121"/>
      <c r="BL463" s="121"/>
      <c r="BM463" s="121"/>
      <c r="BN463" s="121"/>
      <c r="BO463" s="121"/>
      <c r="BP463" s="121"/>
      <c r="BQ463" s="121"/>
      <c r="BR463" s="121"/>
      <c r="BS463" s="121"/>
      <c r="BT463" s="121"/>
      <c r="BU463" s="121"/>
      <c r="BV463" s="121"/>
      <c r="BW463" s="121"/>
      <c r="BX463" s="121"/>
    </row>
    <row r="464" spans="2:76" s="343" customFormat="1" x14ac:dyDescent="0.2">
      <c r="B464" s="383"/>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c r="AN464" s="121"/>
      <c r="AO464" s="121"/>
      <c r="AP464" s="121"/>
      <c r="AQ464" s="121"/>
      <c r="AR464" s="121"/>
      <c r="AS464" s="121"/>
      <c r="AT464" s="121"/>
      <c r="AU464" s="121"/>
      <c r="AV464" s="121"/>
      <c r="AW464" s="121"/>
      <c r="AX464" s="121"/>
      <c r="AY464" s="121"/>
      <c r="AZ464" s="121"/>
      <c r="BA464" s="121"/>
      <c r="BB464" s="121"/>
      <c r="BC464" s="121"/>
      <c r="BD464" s="121"/>
      <c r="BE464" s="121"/>
      <c r="BF464" s="121"/>
      <c r="BG464" s="121"/>
      <c r="BH464" s="121"/>
      <c r="BI464" s="121"/>
      <c r="BJ464" s="121"/>
      <c r="BK464" s="121"/>
      <c r="BL464" s="121"/>
      <c r="BM464" s="121"/>
      <c r="BN464" s="121"/>
      <c r="BO464" s="121"/>
      <c r="BP464" s="121"/>
      <c r="BQ464" s="121"/>
      <c r="BR464" s="121"/>
      <c r="BS464" s="121"/>
      <c r="BT464" s="121"/>
      <c r="BU464" s="121"/>
      <c r="BV464" s="121"/>
      <c r="BW464" s="121"/>
      <c r="BX464" s="121"/>
    </row>
    <row r="465" spans="2:76" s="343" customFormat="1" x14ac:dyDescent="0.2">
      <c r="B465" s="383"/>
      <c r="J465" s="121"/>
      <c r="K465" s="121"/>
      <c r="L465" s="121"/>
      <c r="M465" s="121"/>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1"/>
      <c r="AL465" s="121"/>
      <c r="AM465" s="121"/>
      <c r="AN465" s="121"/>
      <c r="AO465" s="121"/>
      <c r="AP465" s="121"/>
      <c r="AQ465" s="121"/>
      <c r="AR465" s="121"/>
      <c r="AS465" s="121"/>
      <c r="AT465" s="121"/>
      <c r="AU465" s="121"/>
      <c r="AV465" s="121"/>
      <c r="AW465" s="121"/>
      <c r="AX465" s="121"/>
      <c r="AY465" s="121"/>
      <c r="AZ465" s="121"/>
      <c r="BA465" s="121"/>
      <c r="BB465" s="121"/>
      <c r="BC465" s="121"/>
      <c r="BD465" s="121"/>
      <c r="BE465" s="121"/>
      <c r="BF465" s="121"/>
      <c r="BG465" s="121"/>
      <c r="BH465" s="121"/>
      <c r="BI465" s="121"/>
      <c r="BJ465" s="121"/>
      <c r="BK465" s="121"/>
      <c r="BL465" s="121"/>
      <c r="BM465" s="121"/>
      <c r="BN465" s="121"/>
      <c r="BO465" s="121"/>
      <c r="BP465" s="121"/>
      <c r="BQ465" s="121"/>
      <c r="BR465" s="121"/>
      <c r="BS465" s="121"/>
      <c r="BT465" s="121"/>
      <c r="BU465" s="121"/>
      <c r="BV465" s="121"/>
      <c r="BW465" s="121"/>
      <c r="BX465" s="121"/>
    </row>
    <row r="466" spans="2:76" s="343" customFormat="1" x14ac:dyDescent="0.2">
      <c r="B466" s="383"/>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1"/>
      <c r="AL466" s="121"/>
      <c r="AM466" s="121"/>
      <c r="AN466" s="121"/>
      <c r="AO466" s="121"/>
      <c r="AP466" s="121"/>
      <c r="AQ466" s="121"/>
      <c r="AR466" s="121"/>
      <c r="AS466" s="121"/>
      <c r="AT466" s="121"/>
      <c r="AU466" s="121"/>
      <c r="AV466" s="121"/>
      <c r="AW466" s="121"/>
      <c r="AX466" s="121"/>
      <c r="AY466" s="121"/>
      <c r="AZ466" s="121"/>
      <c r="BA466" s="121"/>
      <c r="BB466" s="121"/>
      <c r="BC466" s="121"/>
      <c r="BD466" s="121"/>
      <c r="BE466" s="121"/>
      <c r="BF466" s="121"/>
      <c r="BG466" s="121"/>
      <c r="BH466" s="121"/>
      <c r="BI466" s="121"/>
      <c r="BJ466" s="121"/>
      <c r="BK466" s="121"/>
      <c r="BL466" s="121"/>
      <c r="BM466" s="121"/>
      <c r="BN466" s="121"/>
      <c r="BO466" s="121"/>
      <c r="BP466" s="121"/>
      <c r="BQ466" s="121"/>
      <c r="BR466" s="121"/>
      <c r="BS466" s="121"/>
      <c r="BT466" s="121"/>
      <c r="BU466" s="121"/>
      <c r="BV466" s="121"/>
      <c r="BW466" s="121"/>
      <c r="BX466" s="121"/>
    </row>
    <row r="467" spans="2:76" s="343" customFormat="1" x14ac:dyDescent="0.2">
      <c r="B467" s="383"/>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c r="AN467" s="121"/>
      <c r="AO467" s="121"/>
      <c r="AP467" s="121"/>
      <c r="AQ467" s="121"/>
      <c r="AR467" s="121"/>
      <c r="AS467" s="121"/>
      <c r="AT467" s="121"/>
      <c r="AU467" s="121"/>
      <c r="AV467" s="121"/>
      <c r="AW467" s="121"/>
      <c r="AX467" s="121"/>
      <c r="AY467" s="121"/>
      <c r="AZ467" s="121"/>
      <c r="BA467" s="121"/>
      <c r="BB467" s="121"/>
      <c r="BC467" s="121"/>
      <c r="BD467" s="121"/>
      <c r="BE467" s="121"/>
      <c r="BF467" s="121"/>
      <c r="BG467" s="121"/>
      <c r="BH467" s="121"/>
      <c r="BI467" s="121"/>
      <c r="BJ467" s="121"/>
      <c r="BK467" s="121"/>
      <c r="BL467" s="121"/>
      <c r="BM467" s="121"/>
      <c r="BN467" s="121"/>
      <c r="BO467" s="121"/>
      <c r="BP467" s="121"/>
      <c r="BQ467" s="121"/>
      <c r="BR467" s="121"/>
      <c r="BS467" s="121"/>
      <c r="BT467" s="121"/>
      <c r="BU467" s="121"/>
      <c r="BV467" s="121"/>
      <c r="BW467" s="121"/>
      <c r="BX467" s="121"/>
    </row>
    <row r="468" spans="2:76" s="343" customFormat="1" x14ac:dyDescent="0.2">
      <c r="B468" s="383"/>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c r="AN468" s="121"/>
      <c r="AO468" s="121"/>
      <c r="AP468" s="121"/>
      <c r="AQ468" s="121"/>
      <c r="AR468" s="121"/>
      <c r="AS468" s="121"/>
      <c r="AT468" s="121"/>
      <c r="AU468" s="121"/>
      <c r="AV468" s="121"/>
      <c r="AW468" s="121"/>
      <c r="AX468" s="121"/>
      <c r="AY468" s="121"/>
      <c r="AZ468" s="121"/>
      <c r="BA468" s="121"/>
      <c r="BB468" s="121"/>
      <c r="BC468" s="121"/>
      <c r="BD468" s="121"/>
      <c r="BE468" s="121"/>
      <c r="BF468" s="121"/>
      <c r="BG468" s="121"/>
      <c r="BH468" s="121"/>
      <c r="BI468" s="121"/>
      <c r="BJ468" s="121"/>
      <c r="BK468" s="121"/>
      <c r="BL468" s="121"/>
      <c r="BM468" s="121"/>
      <c r="BN468" s="121"/>
      <c r="BO468" s="121"/>
      <c r="BP468" s="121"/>
      <c r="BQ468" s="121"/>
      <c r="BR468" s="121"/>
      <c r="BS468" s="121"/>
      <c r="BT468" s="121"/>
      <c r="BU468" s="121"/>
      <c r="BV468" s="121"/>
      <c r="BW468" s="121"/>
      <c r="BX468" s="121"/>
    </row>
    <row r="469" spans="2:76" s="343" customFormat="1" x14ac:dyDescent="0.2">
      <c r="B469" s="383"/>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c r="AN469" s="121"/>
      <c r="AO469" s="121"/>
      <c r="AP469" s="121"/>
      <c r="AQ469" s="121"/>
      <c r="AR469" s="121"/>
      <c r="AS469" s="121"/>
      <c r="AT469" s="121"/>
      <c r="AU469" s="121"/>
      <c r="AV469" s="121"/>
      <c r="AW469" s="121"/>
      <c r="AX469" s="121"/>
      <c r="AY469" s="121"/>
      <c r="AZ469" s="121"/>
      <c r="BA469" s="121"/>
      <c r="BB469" s="121"/>
      <c r="BC469" s="121"/>
      <c r="BD469" s="121"/>
      <c r="BE469" s="121"/>
      <c r="BF469" s="121"/>
      <c r="BG469" s="121"/>
      <c r="BH469" s="121"/>
      <c r="BI469" s="121"/>
      <c r="BJ469" s="121"/>
      <c r="BK469" s="121"/>
      <c r="BL469" s="121"/>
      <c r="BM469" s="121"/>
      <c r="BN469" s="121"/>
      <c r="BO469" s="121"/>
      <c r="BP469" s="121"/>
      <c r="BQ469" s="121"/>
      <c r="BR469" s="121"/>
      <c r="BS469" s="121"/>
      <c r="BT469" s="121"/>
      <c r="BU469" s="121"/>
      <c r="BV469" s="121"/>
      <c r="BW469" s="121"/>
      <c r="BX469" s="121"/>
    </row>
    <row r="470" spans="2:76" s="343" customFormat="1" x14ac:dyDescent="0.2">
      <c r="B470" s="383"/>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c r="AN470" s="121"/>
      <c r="AO470" s="121"/>
      <c r="AP470" s="121"/>
      <c r="AQ470" s="121"/>
      <c r="AR470" s="121"/>
      <c r="AS470" s="121"/>
      <c r="AT470" s="121"/>
      <c r="AU470" s="121"/>
      <c r="AV470" s="121"/>
      <c r="AW470" s="121"/>
      <c r="AX470" s="121"/>
      <c r="AY470" s="121"/>
      <c r="AZ470" s="121"/>
      <c r="BA470" s="121"/>
      <c r="BB470" s="121"/>
      <c r="BC470" s="121"/>
      <c r="BD470" s="121"/>
      <c r="BE470" s="121"/>
      <c r="BF470" s="121"/>
      <c r="BG470" s="121"/>
      <c r="BH470" s="121"/>
      <c r="BI470" s="121"/>
      <c r="BJ470" s="121"/>
      <c r="BK470" s="121"/>
      <c r="BL470" s="121"/>
      <c r="BM470" s="121"/>
      <c r="BN470" s="121"/>
      <c r="BO470" s="121"/>
      <c r="BP470" s="121"/>
      <c r="BQ470" s="121"/>
      <c r="BR470" s="121"/>
      <c r="BS470" s="121"/>
      <c r="BT470" s="121"/>
      <c r="BU470" s="121"/>
      <c r="BV470" s="121"/>
      <c r="BW470" s="121"/>
      <c r="BX470" s="121"/>
    </row>
    <row r="471" spans="2:76" s="343" customFormat="1" x14ac:dyDescent="0.2">
      <c r="B471" s="383"/>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1"/>
      <c r="AL471" s="121"/>
      <c r="AM471" s="121"/>
      <c r="AN471" s="121"/>
      <c r="AO471" s="121"/>
      <c r="AP471" s="121"/>
      <c r="AQ471" s="121"/>
      <c r="AR471" s="121"/>
      <c r="AS471" s="121"/>
      <c r="AT471" s="121"/>
      <c r="AU471" s="121"/>
      <c r="AV471" s="121"/>
      <c r="AW471" s="121"/>
      <c r="AX471" s="121"/>
      <c r="AY471" s="121"/>
      <c r="AZ471" s="121"/>
      <c r="BA471" s="121"/>
      <c r="BB471" s="121"/>
      <c r="BC471" s="121"/>
      <c r="BD471" s="121"/>
      <c r="BE471" s="121"/>
      <c r="BF471" s="121"/>
      <c r="BG471" s="121"/>
      <c r="BH471" s="121"/>
      <c r="BI471" s="121"/>
      <c r="BJ471" s="121"/>
      <c r="BK471" s="121"/>
      <c r="BL471" s="121"/>
      <c r="BM471" s="121"/>
      <c r="BN471" s="121"/>
      <c r="BO471" s="121"/>
      <c r="BP471" s="121"/>
      <c r="BQ471" s="121"/>
      <c r="BR471" s="121"/>
      <c r="BS471" s="121"/>
      <c r="BT471" s="121"/>
      <c r="BU471" s="121"/>
      <c r="BV471" s="121"/>
      <c r="BW471" s="121"/>
      <c r="BX471" s="121"/>
    </row>
    <row r="472" spans="2:76" s="343" customFormat="1" x14ac:dyDescent="0.2">
      <c r="B472" s="383"/>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c r="AN472" s="121"/>
      <c r="AO472" s="121"/>
      <c r="AP472" s="121"/>
      <c r="AQ472" s="121"/>
      <c r="AR472" s="121"/>
      <c r="AS472" s="121"/>
      <c r="AT472" s="121"/>
      <c r="AU472" s="121"/>
      <c r="AV472" s="121"/>
      <c r="AW472" s="121"/>
      <c r="AX472" s="121"/>
      <c r="AY472" s="121"/>
      <c r="AZ472" s="121"/>
      <c r="BA472" s="121"/>
      <c r="BB472" s="121"/>
      <c r="BC472" s="121"/>
      <c r="BD472" s="121"/>
      <c r="BE472" s="121"/>
      <c r="BF472" s="121"/>
      <c r="BG472" s="121"/>
      <c r="BH472" s="121"/>
      <c r="BI472" s="121"/>
      <c r="BJ472" s="121"/>
      <c r="BK472" s="121"/>
      <c r="BL472" s="121"/>
      <c r="BM472" s="121"/>
      <c r="BN472" s="121"/>
      <c r="BO472" s="121"/>
      <c r="BP472" s="121"/>
      <c r="BQ472" s="121"/>
      <c r="BR472" s="121"/>
      <c r="BS472" s="121"/>
      <c r="BT472" s="121"/>
      <c r="BU472" s="121"/>
      <c r="BV472" s="121"/>
      <c r="BW472" s="121"/>
      <c r="BX472" s="121"/>
    </row>
    <row r="473" spans="2:76" s="343" customFormat="1" x14ac:dyDescent="0.2">
      <c r="B473" s="383"/>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1"/>
      <c r="AL473" s="121"/>
      <c r="AM473" s="121"/>
      <c r="AN473" s="121"/>
      <c r="AO473" s="121"/>
      <c r="AP473" s="121"/>
      <c r="AQ473" s="121"/>
      <c r="AR473" s="121"/>
      <c r="AS473" s="121"/>
      <c r="AT473" s="121"/>
      <c r="AU473" s="121"/>
      <c r="AV473" s="121"/>
      <c r="AW473" s="121"/>
      <c r="AX473" s="121"/>
      <c r="AY473" s="121"/>
      <c r="AZ473" s="121"/>
      <c r="BA473" s="121"/>
      <c r="BB473" s="121"/>
      <c r="BC473" s="121"/>
      <c r="BD473" s="121"/>
      <c r="BE473" s="121"/>
      <c r="BF473" s="121"/>
      <c r="BG473" s="121"/>
      <c r="BH473" s="121"/>
      <c r="BI473" s="121"/>
      <c r="BJ473" s="121"/>
      <c r="BK473" s="121"/>
      <c r="BL473" s="121"/>
      <c r="BM473" s="121"/>
      <c r="BN473" s="121"/>
      <c r="BO473" s="121"/>
      <c r="BP473" s="121"/>
      <c r="BQ473" s="121"/>
      <c r="BR473" s="121"/>
      <c r="BS473" s="121"/>
      <c r="BT473" s="121"/>
      <c r="BU473" s="121"/>
      <c r="BV473" s="121"/>
      <c r="BW473" s="121"/>
      <c r="BX473" s="121"/>
    </row>
    <row r="474" spans="2:76" s="343" customFormat="1" x14ac:dyDescent="0.2">
      <c r="B474" s="383"/>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1"/>
      <c r="AL474" s="121"/>
      <c r="AM474" s="121"/>
      <c r="AN474" s="121"/>
      <c r="AO474" s="121"/>
      <c r="AP474" s="121"/>
      <c r="AQ474" s="121"/>
      <c r="AR474" s="121"/>
      <c r="AS474" s="121"/>
      <c r="AT474" s="121"/>
      <c r="AU474" s="121"/>
      <c r="AV474" s="121"/>
      <c r="AW474" s="121"/>
      <c r="AX474" s="121"/>
      <c r="AY474" s="121"/>
      <c r="AZ474" s="121"/>
      <c r="BA474" s="121"/>
      <c r="BB474" s="121"/>
      <c r="BC474" s="121"/>
      <c r="BD474" s="121"/>
      <c r="BE474" s="121"/>
      <c r="BF474" s="121"/>
      <c r="BG474" s="121"/>
      <c r="BH474" s="121"/>
      <c r="BI474" s="121"/>
      <c r="BJ474" s="121"/>
      <c r="BK474" s="121"/>
      <c r="BL474" s="121"/>
      <c r="BM474" s="121"/>
      <c r="BN474" s="121"/>
      <c r="BO474" s="121"/>
      <c r="BP474" s="121"/>
      <c r="BQ474" s="121"/>
      <c r="BR474" s="121"/>
      <c r="BS474" s="121"/>
      <c r="BT474" s="121"/>
      <c r="BU474" s="121"/>
      <c r="BV474" s="121"/>
      <c r="BW474" s="121"/>
      <c r="BX474" s="121"/>
    </row>
    <row r="475" spans="2:76" s="343" customFormat="1" x14ac:dyDescent="0.2">
      <c r="B475" s="383"/>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1"/>
      <c r="AL475" s="121"/>
      <c r="AM475" s="121"/>
      <c r="AN475" s="121"/>
      <c r="AO475" s="121"/>
      <c r="AP475" s="121"/>
      <c r="AQ475" s="121"/>
      <c r="AR475" s="121"/>
      <c r="AS475" s="121"/>
      <c r="AT475" s="121"/>
      <c r="AU475" s="121"/>
      <c r="AV475" s="121"/>
      <c r="AW475" s="121"/>
      <c r="AX475" s="121"/>
      <c r="AY475" s="121"/>
      <c r="AZ475" s="121"/>
      <c r="BA475" s="121"/>
      <c r="BB475" s="121"/>
      <c r="BC475" s="121"/>
      <c r="BD475" s="121"/>
      <c r="BE475" s="121"/>
      <c r="BF475" s="121"/>
      <c r="BG475" s="121"/>
      <c r="BH475" s="121"/>
      <c r="BI475" s="121"/>
      <c r="BJ475" s="121"/>
      <c r="BK475" s="121"/>
      <c r="BL475" s="121"/>
      <c r="BM475" s="121"/>
      <c r="BN475" s="121"/>
      <c r="BO475" s="121"/>
      <c r="BP475" s="121"/>
      <c r="BQ475" s="121"/>
      <c r="BR475" s="121"/>
      <c r="BS475" s="121"/>
      <c r="BT475" s="121"/>
      <c r="BU475" s="121"/>
      <c r="BV475" s="121"/>
      <c r="BW475" s="121"/>
      <c r="BX475" s="121"/>
    </row>
    <row r="476" spans="2:76" s="343" customFormat="1" x14ac:dyDescent="0.2">
      <c r="B476" s="383"/>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1"/>
      <c r="AL476" s="121"/>
      <c r="AM476" s="121"/>
      <c r="AN476" s="121"/>
      <c r="AO476" s="121"/>
      <c r="AP476" s="121"/>
      <c r="AQ476" s="121"/>
      <c r="AR476" s="121"/>
      <c r="AS476" s="121"/>
      <c r="AT476" s="121"/>
      <c r="AU476" s="121"/>
      <c r="AV476" s="121"/>
      <c r="AW476" s="121"/>
      <c r="AX476" s="121"/>
      <c r="AY476" s="121"/>
      <c r="AZ476" s="121"/>
      <c r="BA476" s="121"/>
      <c r="BB476" s="121"/>
      <c r="BC476" s="121"/>
      <c r="BD476" s="121"/>
      <c r="BE476" s="121"/>
      <c r="BF476" s="121"/>
      <c r="BG476" s="121"/>
      <c r="BH476" s="121"/>
      <c r="BI476" s="121"/>
      <c r="BJ476" s="121"/>
      <c r="BK476" s="121"/>
      <c r="BL476" s="121"/>
      <c r="BM476" s="121"/>
      <c r="BN476" s="121"/>
      <c r="BO476" s="121"/>
      <c r="BP476" s="121"/>
      <c r="BQ476" s="121"/>
      <c r="BR476" s="121"/>
      <c r="BS476" s="121"/>
      <c r="BT476" s="121"/>
      <c r="BU476" s="121"/>
      <c r="BV476" s="121"/>
      <c r="BW476" s="121"/>
      <c r="BX476" s="121"/>
    </row>
    <row r="477" spans="2:76" s="343" customFormat="1" x14ac:dyDescent="0.2">
      <c r="B477" s="383"/>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1"/>
      <c r="AL477" s="121"/>
      <c r="AM477" s="121"/>
      <c r="AN477" s="121"/>
      <c r="AO477" s="121"/>
      <c r="AP477" s="121"/>
      <c r="AQ477" s="121"/>
      <c r="AR477" s="121"/>
      <c r="AS477" s="121"/>
      <c r="AT477" s="121"/>
      <c r="AU477" s="121"/>
      <c r="AV477" s="121"/>
      <c r="AW477" s="121"/>
      <c r="AX477" s="121"/>
      <c r="AY477" s="121"/>
      <c r="AZ477" s="121"/>
      <c r="BA477" s="121"/>
      <c r="BB477" s="121"/>
      <c r="BC477" s="121"/>
      <c r="BD477" s="121"/>
      <c r="BE477" s="121"/>
      <c r="BF477" s="121"/>
      <c r="BG477" s="121"/>
      <c r="BH477" s="121"/>
      <c r="BI477" s="121"/>
      <c r="BJ477" s="121"/>
      <c r="BK477" s="121"/>
      <c r="BL477" s="121"/>
      <c r="BM477" s="121"/>
      <c r="BN477" s="121"/>
      <c r="BO477" s="121"/>
      <c r="BP477" s="121"/>
      <c r="BQ477" s="121"/>
      <c r="BR477" s="121"/>
      <c r="BS477" s="121"/>
      <c r="BT477" s="121"/>
      <c r="BU477" s="121"/>
      <c r="BV477" s="121"/>
      <c r="BW477" s="121"/>
      <c r="BX477" s="121"/>
    </row>
    <row r="478" spans="2:76" s="343" customFormat="1" x14ac:dyDescent="0.2">
      <c r="B478" s="383"/>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1"/>
      <c r="AL478" s="121"/>
      <c r="AM478" s="121"/>
      <c r="AN478" s="121"/>
      <c r="AO478" s="121"/>
      <c r="AP478" s="121"/>
      <c r="AQ478" s="121"/>
      <c r="AR478" s="121"/>
      <c r="AS478" s="121"/>
      <c r="AT478" s="121"/>
      <c r="AU478" s="121"/>
      <c r="AV478" s="121"/>
      <c r="AW478" s="121"/>
      <c r="AX478" s="121"/>
      <c r="AY478" s="121"/>
      <c r="AZ478" s="121"/>
      <c r="BA478" s="121"/>
      <c r="BB478" s="121"/>
      <c r="BC478" s="121"/>
      <c r="BD478" s="121"/>
      <c r="BE478" s="121"/>
      <c r="BF478" s="121"/>
      <c r="BG478" s="121"/>
      <c r="BH478" s="121"/>
      <c r="BI478" s="121"/>
      <c r="BJ478" s="121"/>
      <c r="BK478" s="121"/>
      <c r="BL478" s="121"/>
      <c r="BM478" s="121"/>
      <c r="BN478" s="121"/>
      <c r="BO478" s="121"/>
      <c r="BP478" s="121"/>
      <c r="BQ478" s="121"/>
      <c r="BR478" s="121"/>
      <c r="BS478" s="121"/>
      <c r="BT478" s="121"/>
      <c r="BU478" s="121"/>
      <c r="BV478" s="121"/>
      <c r="BW478" s="121"/>
      <c r="BX478" s="121"/>
    </row>
    <row r="479" spans="2:76" s="343" customFormat="1" x14ac:dyDescent="0.2">
      <c r="B479" s="383"/>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1"/>
      <c r="AN479" s="121"/>
      <c r="AO479" s="121"/>
      <c r="AP479" s="121"/>
      <c r="AQ479" s="121"/>
      <c r="AR479" s="121"/>
      <c r="AS479" s="121"/>
      <c r="AT479" s="121"/>
      <c r="AU479" s="121"/>
      <c r="AV479" s="121"/>
      <c r="AW479" s="121"/>
      <c r="AX479" s="121"/>
      <c r="AY479" s="121"/>
      <c r="AZ479" s="121"/>
      <c r="BA479" s="121"/>
      <c r="BB479" s="121"/>
      <c r="BC479" s="121"/>
      <c r="BD479" s="121"/>
      <c r="BE479" s="121"/>
      <c r="BF479" s="121"/>
      <c r="BG479" s="121"/>
      <c r="BH479" s="121"/>
      <c r="BI479" s="121"/>
      <c r="BJ479" s="121"/>
      <c r="BK479" s="121"/>
      <c r="BL479" s="121"/>
      <c r="BM479" s="121"/>
      <c r="BN479" s="121"/>
      <c r="BO479" s="121"/>
      <c r="BP479" s="121"/>
      <c r="BQ479" s="121"/>
      <c r="BR479" s="121"/>
      <c r="BS479" s="121"/>
      <c r="BT479" s="121"/>
      <c r="BU479" s="121"/>
      <c r="BV479" s="121"/>
      <c r="BW479" s="121"/>
      <c r="BX479" s="121"/>
    </row>
    <row r="480" spans="2:76" s="343" customFormat="1" x14ac:dyDescent="0.2">
      <c r="B480" s="383"/>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1"/>
      <c r="AL480" s="121"/>
      <c r="AM480" s="121"/>
      <c r="AN480" s="121"/>
      <c r="AO480" s="121"/>
      <c r="AP480" s="121"/>
      <c r="AQ480" s="121"/>
      <c r="AR480" s="121"/>
      <c r="AS480" s="121"/>
      <c r="AT480" s="121"/>
      <c r="AU480" s="121"/>
      <c r="AV480" s="121"/>
      <c r="AW480" s="121"/>
      <c r="AX480" s="121"/>
      <c r="AY480" s="121"/>
      <c r="AZ480" s="121"/>
      <c r="BA480" s="121"/>
      <c r="BB480" s="121"/>
      <c r="BC480" s="121"/>
      <c r="BD480" s="121"/>
      <c r="BE480" s="121"/>
      <c r="BF480" s="121"/>
      <c r="BG480" s="121"/>
      <c r="BH480" s="121"/>
      <c r="BI480" s="121"/>
      <c r="BJ480" s="121"/>
      <c r="BK480" s="121"/>
      <c r="BL480" s="121"/>
      <c r="BM480" s="121"/>
      <c r="BN480" s="121"/>
      <c r="BO480" s="121"/>
      <c r="BP480" s="121"/>
      <c r="BQ480" s="121"/>
      <c r="BR480" s="121"/>
      <c r="BS480" s="121"/>
      <c r="BT480" s="121"/>
      <c r="BU480" s="121"/>
      <c r="BV480" s="121"/>
      <c r="BW480" s="121"/>
      <c r="BX480" s="121"/>
    </row>
    <row r="481" spans="2:76" s="343" customFormat="1" x14ac:dyDescent="0.2">
      <c r="B481" s="383"/>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1"/>
      <c r="AY481" s="121"/>
      <c r="AZ481" s="121"/>
      <c r="BA481" s="121"/>
      <c r="BB481" s="121"/>
      <c r="BC481" s="121"/>
      <c r="BD481" s="121"/>
      <c r="BE481" s="121"/>
      <c r="BF481" s="121"/>
      <c r="BG481" s="121"/>
      <c r="BH481" s="121"/>
      <c r="BI481" s="121"/>
      <c r="BJ481" s="121"/>
      <c r="BK481" s="121"/>
      <c r="BL481" s="121"/>
      <c r="BM481" s="121"/>
      <c r="BN481" s="121"/>
      <c r="BO481" s="121"/>
      <c r="BP481" s="121"/>
      <c r="BQ481" s="121"/>
      <c r="BR481" s="121"/>
      <c r="BS481" s="121"/>
      <c r="BT481" s="121"/>
      <c r="BU481" s="121"/>
      <c r="BV481" s="121"/>
      <c r="BW481" s="121"/>
      <c r="BX481" s="121"/>
    </row>
    <row r="482" spans="2:76" s="343" customFormat="1" x14ac:dyDescent="0.2">
      <c r="B482" s="383"/>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1"/>
      <c r="AY482" s="121"/>
      <c r="AZ482" s="121"/>
      <c r="BA482" s="121"/>
      <c r="BB482" s="121"/>
      <c r="BC482" s="121"/>
      <c r="BD482" s="121"/>
      <c r="BE482" s="121"/>
      <c r="BF482" s="121"/>
      <c r="BG482" s="121"/>
      <c r="BH482" s="121"/>
      <c r="BI482" s="121"/>
      <c r="BJ482" s="121"/>
      <c r="BK482" s="121"/>
      <c r="BL482" s="121"/>
      <c r="BM482" s="121"/>
      <c r="BN482" s="121"/>
      <c r="BO482" s="121"/>
      <c r="BP482" s="121"/>
      <c r="BQ482" s="121"/>
      <c r="BR482" s="121"/>
      <c r="BS482" s="121"/>
      <c r="BT482" s="121"/>
      <c r="BU482" s="121"/>
      <c r="BV482" s="121"/>
      <c r="BW482" s="121"/>
      <c r="BX482" s="121"/>
    </row>
    <row r="483" spans="2:76" s="343" customFormat="1" x14ac:dyDescent="0.2">
      <c r="B483" s="383"/>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c r="AN483" s="121"/>
      <c r="AO483" s="121"/>
      <c r="AP483" s="121"/>
      <c r="AQ483" s="121"/>
      <c r="AR483" s="121"/>
      <c r="AS483" s="121"/>
      <c r="AT483" s="121"/>
      <c r="AU483" s="121"/>
      <c r="AV483" s="121"/>
      <c r="AW483" s="121"/>
      <c r="AX483" s="121"/>
      <c r="AY483" s="121"/>
      <c r="AZ483" s="121"/>
      <c r="BA483" s="121"/>
      <c r="BB483" s="121"/>
      <c r="BC483" s="121"/>
      <c r="BD483" s="121"/>
      <c r="BE483" s="121"/>
      <c r="BF483" s="121"/>
      <c r="BG483" s="121"/>
      <c r="BH483" s="121"/>
      <c r="BI483" s="121"/>
      <c r="BJ483" s="121"/>
      <c r="BK483" s="121"/>
      <c r="BL483" s="121"/>
      <c r="BM483" s="121"/>
      <c r="BN483" s="121"/>
      <c r="BO483" s="121"/>
      <c r="BP483" s="121"/>
      <c r="BQ483" s="121"/>
      <c r="BR483" s="121"/>
      <c r="BS483" s="121"/>
      <c r="BT483" s="121"/>
      <c r="BU483" s="121"/>
      <c r="BV483" s="121"/>
      <c r="BW483" s="121"/>
      <c r="BX483" s="121"/>
    </row>
    <row r="484" spans="2:76" s="343" customFormat="1" x14ac:dyDescent="0.2">
      <c r="B484" s="383"/>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1"/>
      <c r="AL484" s="121"/>
      <c r="AM484" s="121"/>
      <c r="AN484" s="121"/>
      <c r="AO484" s="121"/>
      <c r="AP484" s="121"/>
      <c r="AQ484" s="121"/>
      <c r="AR484" s="121"/>
      <c r="AS484" s="121"/>
      <c r="AT484" s="121"/>
      <c r="AU484" s="121"/>
      <c r="AV484" s="121"/>
      <c r="AW484" s="121"/>
      <c r="AX484" s="121"/>
      <c r="AY484" s="121"/>
      <c r="AZ484" s="121"/>
      <c r="BA484" s="121"/>
      <c r="BB484" s="121"/>
      <c r="BC484" s="121"/>
      <c r="BD484" s="121"/>
      <c r="BE484" s="121"/>
      <c r="BF484" s="121"/>
      <c r="BG484" s="121"/>
      <c r="BH484" s="121"/>
      <c r="BI484" s="121"/>
      <c r="BJ484" s="121"/>
      <c r="BK484" s="121"/>
      <c r="BL484" s="121"/>
      <c r="BM484" s="121"/>
      <c r="BN484" s="121"/>
      <c r="BO484" s="121"/>
      <c r="BP484" s="121"/>
      <c r="BQ484" s="121"/>
      <c r="BR484" s="121"/>
      <c r="BS484" s="121"/>
      <c r="BT484" s="121"/>
      <c r="BU484" s="121"/>
      <c r="BV484" s="121"/>
      <c r="BW484" s="121"/>
      <c r="BX484" s="121"/>
    </row>
    <row r="485" spans="2:76" s="343" customFormat="1" x14ac:dyDescent="0.2">
      <c r="B485" s="383"/>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1"/>
      <c r="AL485" s="121"/>
      <c r="AM485" s="121"/>
      <c r="AN485" s="121"/>
      <c r="AO485" s="121"/>
      <c r="AP485" s="121"/>
      <c r="AQ485" s="121"/>
      <c r="AR485" s="121"/>
      <c r="AS485" s="121"/>
      <c r="AT485" s="121"/>
      <c r="AU485" s="121"/>
      <c r="AV485" s="121"/>
      <c r="AW485" s="121"/>
      <c r="AX485" s="121"/>
      <c r="AY485" s="121"/>
      <c r="AZ485" s="121"/>
      <c r="BA485" s="121"/>
      <c r="BB485" s="121"/>
      <c r="BC485" s="121"/>
      <c r="BD485" s="121"/>
      <c r="BE485" s="121"/>
      <c r="BF485" s="121"/>
      <c r="BG485" s="121"/>
      <c r="BH485" s="121"/>
      <c r="BI485" s="121"/>
      <c r="BJ485" s="121"/>
      <c r="BK485" s="121"/>
      <c r="BL485" s="121"/>
      <c r="BM485" s="121"/>
      <c r="BN485" s="121"/>
      <c r="BO485" s="121"/>
      <c r="BP485" s="121"/>
      <c r="BQ485" s="121"/>
      <c r="BR485" s="121"/>
      <c r="BS485" s="121"/>
      <c r="BT485" s="121"/>
      <c r="BU485" s="121"/>
      <c r="BV485" s="121"/>
      <c r="BW485" s="121"/>
      <c r="BX485" s="121"/>
    </row>
    <row r="486" spans="2:76" s="343" customFormat="1" x14ac:dyDescent="0.2">
      <c r="B486" s="383"/>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1"/>
      <c r="AL486" s="121"/>
      <c r="AM486" s="121"/>
      <c r="AN486" s="121"/>
      <c r="AO486" s="121"/>
      <c r="AP486" s="121"/>
      <c r="AQ486" s="121"/>
      <c r="AR486" s="121"/>
      <c r="AS486" s="121"/>
      <c r="AT486" s="121"/>
      <c r="AU486" s="121"/>
      <c r="AV486" s="121"/>
      <c r="AW486" s="121"/>
      <c r="AX486" s="121"/>
      <c r="AY486" s="121"/>
      <c r="AZ486" s="121"/>
      <c r="BA486" s="121"/>
      <c r="BB486" s="121"/>
      <c r="BC486" s="121"/>
      <c r="BD486" s="121"/>
      <c r="BE486" s="121"/>
      <c r="BF486" s="121"/>
      <c r="BG486" s="121"/>
      <c r="BH486" s="121"/>
      <c r="BI486" s="121"/>
      <c r="BJ486" s="121"/>
      <c r="BK486" s="121"/>
      <c r="BL486" s="121"/>
      <c r="BM486" s="121"/>
      <c r="BN486" s="121"/>
      <c r="BO486" s="121"/>
      <c r="BP486" s="121"/>
      <c r="BQ486" s="121"/>
      <c r="BR486" s="121"/>
      <c r="BS486" s="121"/>
      <c r="BT486" s="121"/>
      <c r="BU486" s="121"/>
      <c r="BV486" s="121"/>
      <c r="BW486" s="121"/>
      <c r="BX486" s="121"/>
    </row>
    <row r="487" spans="2:76" s="343" customFormat="1" x14ac:dyDescent="0.2">
      <c r="B487" s="383"/>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1"/>
      <c r="AL487" s="121"/>
      <c r="AM487" s="121"/>
      <c r="AN487" s="121"/>
      <c r="AO487" s="121"/>
      <c r="AP487" s="121"/>
      <c r="AQ487" s="121"/>
      <c r="AR487" s="121"/>
      <c r="AS487" s="121"/>
      <c r="AT487" s="121"/>
      <c r="AU487" s="121"/>
      <c r="AV487" s="121"/>
      <c r="AW487" s="121"/>
      <c r="AX487" s="121"/>
      <c r="AY487" s="121"/>
      <c r="AZ487" s="121"/>
      <c r="BA487" s="121"/>
      <c r="BB487" s="121"/>
      <c r="BC487" s="121"/>
      <c r="BD487" s="121"/>
      <c r="BE487" s="121"/>
      <c r="BF487" s="121"/>
      <c r="BG487" s="121"/>
      <c r="BH487" s="121"/>
      <c r="BI487" s="121"/>
      <c r="BJ487" s="121"/>
      <c r="BK487" s="121"/>
      <c r="BL487" s="121"/>
      <c r="BM487" s="121"/>
      <c r="BN487" s="121"/>
      <c r="BO487" s="121"/>
      <c r="BP487" s="121"/>
      <c r="BQ487" s="121"/>
      <c r="BR487" s="121"/>
      <c r="BS487" s="121"/>
      <c r="BT487" s="121"/>
      <c r="BU487" s="121"/>
      <c r="BV487" s="121"/>
      <c r="BW487" s="121"/>
      <c r="BX487" s="121"/>
    </row>
    <row r="488" spans="2:76" s="343" customFormat="1" x14ac:dyDescent="0.2">
      <c r="B488" s="383"/>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1"/>
      <c r="AL488" s="121"/>
      <c r="AM488" s="121"/>
      <c r="AN488" s="121"/>
      <c r="AO488" s="121"/>
      <c r="AP488" s="121"/>
      <c r="AQ488" s="121"/>
      <c r="AR488" s="121"/>
      <c r="AS488" s="121"/>
      <c r="AT488" s="121"/>
      <c r="AU488" s="121"/>
      <c r="AV488" s="121"/>
      <c r="AW488" s="121"/>
      <c r="AX488" s="121"/>
      <c r="AY488" s="121"/>
      <c r="AZ488" s="121"/>
      <c r="BA488" s="121"/>
      <c r="BB488" s="121"/>
      <c r="BC488" s="121"/>
      <c r="BD488" s="121"/>
      <c r="BE488" s="121"/>
      <c r="BF488" s="121"/>
      <c r="BG488" s="121"/>
      <c r="BH488" s="121"/>
      <c r="BI488" s="121"/>
      <c r="BJ488" s="121"/>
      <c r="BK488" s="121"/>
      <c r="BL488" s="121"/>
      <c r="BM488" s="121"/>
      <c r="BN488" s="121"/>
      <c r="BO488" s="121"/>
      <c r="BP488" s="121"/>
      <c r="BQ488" s="121"/>
      <c r="BR488" s="121"/>
      <c r="BS488" s="121"/>
      <c r="BT488" s="121"/>
      <c r="BU488" s="121"/>
      <c r="BV488" s="121"/>
      <c r="BW488" s="121"/>
      <c r="BX488" s="121"/>
    </row>
    <row r="489" spans="2:76" s="343" customFormat="1" x14ac:dyDescent="0.2">
      <c r="B489" s="383"/>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1"/>
      <c r="AL489" s="121"/>
      <c r="AM489" s="121"/>
      <c r="AN489" s="121"/>
      <c r="AO489" s="121"/>
      <c r="AP489" s="121"/>
      <c r="AQ489" s="121"/>
      <c r="AR489" s="121"/>
      <c r="AS489" s="121"/>
      <c r="AT489" s="121"/>
      <c r="AU489" s="121"/>
      <c r="AV489" s="121"/>
      <c r="AW489" s="121"/>
      <c r="AX489" s="121"/>
      <c r="AY489" s="121"/>
      <c r="AZ489" s="121"/>
      <c r="BA489" s="121"/>
      <c r="BB489" s="121"/>
      <c r="BC489" s="121"/>
      <c r="BD489" s="121"/>
      <c r="BE489" s="121"/>
      <c r="BF489" s="121"/>
      <c r="BG489" s="121"/>
      <c r="BH489" s="121"/>
      <c r="BI489" s="121"/>
      <c r="BJ489" s="121"/>
      <c r="BK489" s="121"/>
      <c r="BL489" s="121"/>
      <c r="BM489" s="121"/>
      <c r="BN489" s="121"/>
      <c r="BO489" s="121"/>
      <c r="BP489" s="121"/>
      <c r="BQ489" s="121"/>
      <c r="BR489" s="121"/>
      <c r="BS489" s="121"/>
      <c r="BT489" s="121"/>
      <c r="BU489" s="121"/>
      <c r="BV489" s="121"/>
      <c r="BW489" s="121"/>
      <c r="BX489" s="121"/>
    </row>
    <row r="490" spans="2:76" s="343" customFormat="1" x14ac:dyDescent="0.2">
      <c r="B490" s="383"/>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1"/>
      <c r="AL490" s="121"/>
      <c r="AM490" s="121"/>
      <c r="AN490" s="121"/>
      <c r="AO490" s="121"/>
      <c r="AP490" s="121"/>
      <c r="AQ490" s="121"/>
      <c r="AR490" s="121"/>
      <c r="AS490" s="121"/>
      <c r="AT490" s="121"/>
      <c r="AU490" s="121"/>
      <c r="AV490" s="121"/>
      <c r="AW490" s="121"/>
      <c r="AX490" s="121"/>
      <c r="AY490" s="121"/>
      <c r="AZ490" s="121"/>
      <c r="BA490" s="121"/>
      <c r="BB490" s="121"/>
      <c r="BC490" s="121"/>
      <c r="BD490" s="121"/>
      <c r="BE490" s="121"/>
      <c r="BF490" s="121"/>
      <c r="BG490" s="121"/>
      <c r="BH490" s="121"/>
      <c r="BI490" s="121"/>
      <c r="BJ490" s="121"/>
      <c r="BK490" s="121"/>
      <c r="BL490" s="121"/>
      <c r="BM490" s="121"/>
      <c r="BN490" s="121"/>
      <c r="BO490" s="121"/>
      <c r="BP490" s="121"/>
      <c r="BQ490" s="121"/>
      <c r="BR490" s="121"/>
      <c r="BS490" s="121"/>
      <c r="BT490" s="121"/>
      <c r="BU490" s="121"/>
      <c r="BV490" s="121"/>
      <c r="BW490" s="121"/>
      <c r="BX490" s="121"/>
    </row>
    <row r="491" spans="2:76" s="343" customFormat="1" x14ac:dyDescent="0.2">
      <c r="B491" s="383"/>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1"/>
      <c r="AL491" s="121"/>
      <c r="AM491" s="121"/>
      <c r="AN491" s="121"/>
      <c r="AO491" s="121"/>
      <c r="AP491" s="121"/>
      <c r="AQ491" s="121"/>
      <c r="AR491" s="121"/>
      <c r="AS491" s="121"/>
      <c r="AT491" s="121"/>
      <c r="AU491" s="121"/>
      <c r="AV491" s="121"/>
      <c r="AW491" s="121"/>
      <c r="AX491" s="121"/>
      <c r="AY491" s="121"/>
      <c r="AZ491" s="121"/>
      <c r="BA491" s="121"/>
      <c r="BB491" s="121"/>
      <c r="BC491" s="121"/>
      <c r="BD491" s="121"/>
      <c r="BE491" s="121"/>
      <c r="BF491" s="121"/>
      <c r="BG491" s="121"/>
      <c r="BH491" s="121"/>
      <c r="BI491" s="121"/>
      <c r="BJ491" s="121"/>
      <c r="BK491" s="121"/>
      <c r="BL491" s="121"/>
      <c r="BM491" s="121"/>
      <c r="BN491" s="121"/>
      <c r="BO491" s="121"/>
      <c r="BP491" s="121"/>
      <c r="BQ491" s="121"/>
      <c r="BR491" s="121"/>
      <c r="BS491" s="121"/>
      <c r="BT491" s="121"/>
      <c r="BU491" s="121"/>
      <c r="BV491" s="121"/>
      <c r="BW491" s="121"/>
      <c r="BX491" s="121"/>
    </row>
    <row r="492" spans="2:76" s="343" customFormat="1" x14ac:dyDescent="0.2">
      <c r="B492" s="383"/>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1"/>
      <c r="AL492" s="121"/>
      <c r="AM492" s="121"/>
      <c r="AN492" s="121"/>
      <c r="AO492" s="121"/>
      <c r="AP492" s="121"/>
      <c r="AQ492" s="121"/>
      <c r="AR492" s="121"/>
      <c r="AS492" s="121"/>
      <c r="AT492" s="121"/>
      <c r="AU492" s="121"/>
      <c r="AV492" s="121"/>
      <c r="AW492" s="121"/>
      <c r="AX492" s="121"/>
      <c r="AY492" s="121"/>
      <c r="AZ492" s="121"/>
      <c r="BA492" s="121"/>
      <c r="BB492" s="121"/>
      <c r="BC492" s="121"/>
      <c r="BD492" s="121"/>
      <c r="BE492" s="121"/>
      <c r="BF492" s="121"/>
      <c r="BG492" s="121"/>
      <c r="BH492" s="121"/>
      <c r="BI492" s="121"/>
      <c r="BJ492" s="121"/>
      <c r="BK492" s="121"/>
      <c r="BL492" s="121"/>
      <c r="BM492" s="121"/>
      <c r="BN492" s="121"/>
      <c r="BO492" s="121"/>
      <c r="BP492" s="121"/>
      <c r="BQ492" s="121"/>
      <c r="BR492" s="121"/>
      <c r="BS492" s="121"/>
      <c r="BT492" s="121"/>
      <c r="BU492" s="121"/>
      <c r="BV492" s="121"/>
      <c r="BW492" s="121"/>
      <c r="BX492" s="121"/>
    </row>
    <row r="493" spans="2:76" s="343" customFormat="1" x14ac:dyDescent="0.2">
      <c r="B493" s="383"/>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1"/>
      <c r="AN493" s="121"/>
      <c r="AO493" s="121"/>
      <c r="AP493" s="121"/>
      <c r="AQ493" s="121"/>
      <c r="AR493" s="121"/>
      <c r="AS493" s="121"/>
      <c r="AT493" s="121"/>
      <c r="AU493" s="121"/>
      <c r="AV493" s="121"/>
      <c r="AW493" s="121"/>
      <c r="AX493" s="121"/>
      <c r="AY493" s="121"/>
      <c r="AZ493" s="121"/>
      <c r="BA493" s="121"/>
      <c r="BB493" s="121"/>
      <c r="BC493" s="121"/>
      <c r="BD493" s="121"/>
      <c r="BE493" s="121"/>
      <c r="BF493" s="121"/>
      <c r="BG493" s="121"/>
      <c r="BH493" s="121"/>
      <c r="BI493" s="121"/>
      <c r="BJ493" s="121"/>
      <c r="BK493" s="121"/>
      <c r="BL493" s="121"/>
      <c r="BM493" s="121"/>
      <c r="BN493" s="121"/>
      <c r="BO493" s="121"/>
      <c r="BP493" s="121"/>
      <c r="BQ493" s="121"/>
      <c r="BR493" s="121"/>
      <c r="BS493" s="121"/>
      <c r="BT493" s="121"/>
      <c r="BU493" s="121"/>
      <c r="BV493" s="121"/>
      <c r="BW493" s="121"/>
      <c r="BX493" s="121"/>
    </row>
    <row r="494" spans="2:76" s="343" customFormat="1" x14ac:dyDescent="0.2">
      <c r="B494" s="383"/>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1"/>
      <c r="AL494" s="121"/>
      <c r="AM494" s="121"/>
      <c r="AN494" s="121"/>
      <c r="AO494" s="121"/>
      <c r="AP494" s="121"/>
      <c r="AQ494" s="121"/>
      <c r="AR494" s="121"/>
      <c r="AS494" s="121"/>
      <c r="AT494" s="121"/>
      <c r="AU494" s="121"/>
      <c r="AV494" s="121"/>
      <c r="AW494" s="121"/>
      <c r="AX494" s="121"/>
      <c r="AY494" s="121"/>
      <c r="AZ494" s="121"/>
      <c r="BA494" s="121"/>
      <c r="BB494" s="121"/>
      <c r="BC494" s="121"/>
      <c r="BD494" s="121"/>
      <c r="BE494" s="121"/>
      <c r="BF494" s="121"/>
      <c r="BG494" s="121"/>
      <c r="BH494" s="121"/>
      <c r="BI494" s="121"/>
      <c r="BJ494" s="121"/>
      <c r="BK494" s="121"/>
      <c r="BL494" s="121"/>
      <c r="BM494" s="121"/>
      <c r="BN494" s="121"/>
      <c r="BO494" s="121"/>
      <c r="BP494" s="121"/>
      <c r="BQ494" s="121"/>
      <c r="BR494" s="121"/>
      <c r="BS494" s="121"/>
      <c r="BT494" s="121"/>
      <c r="BU494" s="121"/>
      <c r="BV494" s="121"/>
      <c r="BW494" s="121"/>
      <c r="BX494" s="121"/>
    </row>
    <row r="495" spans="2:76" s="343" customFormat="1" x14ac:dyDescent="0.2">
      <c r="B495" s="383"/>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1"/>
      <c r="AL495" s="121"/>
      <c r="AM495" s="121"/>
      <c r="AN495" s="121"/>
      <c r="AO495" s="121"/>
      <c r="AP495" s="121"/>
      <c r="AQ495" s="121"/>
      <c r="AR495" s="121"/>
      <c r="AS495" s="121"/>
      <c r="AT495" s="121"/>
      <c r="AU495" s="121"/>
      <c r="AV495" s="121"/>
      <c r="AW495" s="121"/>
      <c r="AX495" s="121"/>
      <c r="AY495" s="121"/>
      <c r="AZ495" s="121"/>
      <c r="BA495" s="121"/>
      <c r="BB495" s="121"/>
      <c r="BC495" s="121"/>
      <c r="BD495" s="121"/>
      <c r="BE495" s="121"/>
      <c r="BF495" s="121"/>
      <c r="BG495" s="121"/>
      <c r="BH495" s="121"/>
      <c r="BI495" s="121"/>
      <c r="BJ495" s="121"/>
      <c r="BK495" s="121"/>
      <c r="BL495" s="121"/>
      <c r="BM495" s="121"/>
      <c r="BN495" s="121"/>
      <c r="BO495" s="121"/>
      <c r="BP495" s="121"/>
      <c r="BQ495" s="121"/>
      <c r="BR495" s="121"/>
      <c r="BS495" s="121"/>
      <c r="BT495" s="121"/>
      <c r="BU495" s="121"/>
      <c r="BV495" s="121"/>
      <c r="BW495" s="121"/>
      <c r="BX495" s="121"/>
    </row>
    <row r="496" spans="2:76" s="343" customFormat="1" x14ac:dyDescent="0.2">
      <c r="B496" s="383"/>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1"/>
      <c r="AL496" s="121"/>
      <c r="AM496" s="121"/>
      <c r="AN496" s="121"/>
      <c r="AO496" s="121"/>
      <c r="AP496" s="121"/>
      <c r="AQ496" s="121"/>
      <c r="AR496" s="121"/>
      <c r="AS496" s="121"/>
      <c r="AT496" s="121"/>
      <c r="AU496" s="121"/>
      <c r="AV496" s="121"/>
      <c r="AW496" s="121"/>
      <c r="AX496" s="121"/>
      <c r="AY496" s="121"/>
      <c r="AZ496" s="121"/>
      <c r="BA496" s="121"/>
      <c r="BB496" s="121"/>
      <c r="BC496" s="121"/>
      <c r="BD496" s="121"/>
      <c r="BE496" s="121"/>
      <c r="BF496" s="121"/>
      <c r="BG496" s="121"/>
      <c r="BH496" s="121"/>
      <c r="BI496" s="121"/>
      <c r="BJ496" s="121"/>
      <c r="BK496" s="121"/>
      <c r="BL496" s="121"/>
      <c r="BM496" s="121"/>
      <c r="BN496" s="121"/>
      <c r="BO496" s="121"/>
      <c r="BP496" s="121"/>
      <c r="BQ496" s="121"/>
      <c r="BR496" s="121"/>
      <c r="BS496" s="121"/>
      <c r="BT496" s="121"/>
      <c r="BU496" s="121"/>
      <c r="BV496" s="121"/>
      <c r="BW496" s="121"/>
      <c r="BX496" s="121"/>
    </row>
    <row r="497" spans="2:76" s="343" customFormat="1" x14ac:dyDescent="0.2">
      <c r="B497" s="383"/>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1"/>
      <c r="AL497" s="121"/>
      <c r="AM497" s="121"/>
      <c r="AN497" s="121"/>
      <c r="AO497" s="121"/>
      <c r="AP497" s="121"/>
      <c r="AQ497" s="121"/>
      <c r="AR497" s="121"/>
      <c r="AS497" s="121"/>
      <c r="AT497" s="121"/>
      <c r="AU497" s="121"/>
      <c r="AV497" s="121"/>
      <c r="AW497" s="121"/>
      <c r="AX497" s="121"/>
      <c r="AY497" s="121"/>
      <c r="AZ497" s="121"/>
      <c r="BA497" s="121"/>
      <c r="BB497" s="121"/>
      <c r="BC497" s="121"/>
      <c r="BD497" s="121"/>
      <c r="BE497" s="121"/>
      <c r="BF497" s="121"/>
      <c r="BG497" s="121"/>
      <c r="BH497" s="121"/>
      <c r="BI497" s="121"/>
      <c r="BJ497" s="121"/>
      <c r="BK497" s="121"/>
      <c r="BL497" s="121"/>
      <c r="BM497" s="121"/>
      <c r="BN497" s="121"/>
      <c r="BO497" s="121"/>
      <c r="BP497" s="121"/>
      <c r="BQ497" s="121"/>
      <c r="BR497" s="121"/>
      <c r="BS497" s="121"/>
      <c r="BT497" s="121"/>
      <c r="BU497" s="121"/>
      <c r="BV497" s="121"/>
      <c r="BW497" s="121"/>
      <c r="BX497" s="121"/>
    </row>
    <row r="498" spans="2:76" s="343" customFormat="1" x14ac:dyDescent="0.2">
      <c r="B498" s="383"/>
      <c r="J498" s="121"/>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1"/>
      <c r="AL498" s="121"/>
      <c r="AM498" s="121"/>
      <c r="AN498" s="121"/>
      <c r="AO498" s="121"/>
      <c r="AP498" s="121"/>
      <c r="AQ498" s="121"/>
      <c r="AR498" s="121"/>
      <c r="AS498" s="121"/>
      <c r="AT498" s="121"/>
      <c r="AU498" s="121"/>
      <c r="AV498" s="121"/>
      <c r="AW498" s="121"/>
      <c r="AX498" s="121"/>
      <c r="AY498" s="121"/>
      <c r="AZ498" s="121"/>
      <c r="BA498" s="121"/>
      <c r="BB498" s="121"/>
      <c r="BC498" s="121"/>
      <c r="BD498" s="121"/>
      <c r="BE498" s="121"/>
      <c r="BF498" s="121"/>
      <c r="BG498" s="121"/>
      <c r="BH498" s="121"/>
      <c r="BI498" s="121"/>
      <c r="BJ498" s="121"/>
      <c r="BK498" s="121"/>
      <c r="BL498" s="121"/>
      <c r="BM498" s="121"/>
      <c r="BN498" s="121"/>
      <c r="BO498" s="121"/>
      <c r="BP498" s="121"/>
      <c r="BQ498" s="121"/>
      <c r="BR498" s="121"/>
      <c r="BS498" s="121"/>
      <c r="BT498" s="121"/>
      <c r="BU498" s="121"/>
      <c r="BV498" s="121"/>
      <c r="BW498" s="121"/>
      <c r="BX498" s="121"/>
    </row>
    <row r="499" spans="2:76" s="343" customFormat="1" x14ac:dyDescent="0.2">
      <c r="B499" s="383"/>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1"/>
      <c r="AL499" s="121"/>
      <c r="AM499" s="121"/>
      <c r="AN499" s="121"/>
      <c r="AO499" s="121"/>
      <c r="AP499" s="121"/>
      <c r="AQ499" s="121"/>
      <c r="AR499" s="121"/>
      <c r="AS499" s="121"/>
      <c r="AT499" s="121"/>
      <c r="AU499" s="121"/>
      <c r="AV499" s="121"/>
      <c r="AW499" s="121"/>
      <c r="AX499" s="121"/>
      <c r="AY499" s="121"/>
      <c r="AZ499" s="121"/>
      <c r="BA499" s="121"/>
      <c r="BB499" s="121"/>
      <c r="BC499" s="121"/>
      <c r="BD499" s="121"/>
      <c r="BE499" s="121"/>
      <c r="BF499" s="121"/>
      <c r="BG499" s="121"/>
      <c r="BH499" s="121"/>
      <c r="BI499" s="121"/>
      <c r="BJ499" s="121"/>
      <c r="BK499" s="121"/>
      <c r="BL499" s="121"/>
      <c r="BM499" s="121"/>
      <c r="BN499" s="121"/>
      <c r="BO499" s="121"/>
      <c r="BP499" s="121"/>
      <c r="BQ499" s="121"/>
      <c r="BR499" s="121"/>
      <c r="BS499" s="121"/>
      <c r="BT499" s="121"/>
      <c r="BU499" s="121"/>
      <c r="BV499" s="121"/>
      <c r="BW499" s="121"/>
      <c r="BX499" s="121"/>
    </row>
    <row r="500" spans="2:76" s="343" customFormat="1" x14ac:dyDescent="0.2">
      <c r="B500" s="383"/>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21"/>
      <c r="AN500" s="121"/>
      <c r="AO500" s="121"/>
      <c r="AP500" s="121"/>
      <c r="AQ500" s="121"/>
      <c r="AR500" s="121"/>
      <c r="AS500" s="121"/>
      <c r="AT500" s="121"/>
      <c r="AU500" s="121"/>
      <c r="AV500" s="121"/>
      <c r="AW500" s="121"/>
      <c r="AX500" s="121"/>
      <c r="AY500" s="121"/>
      <c r="AZ500" s="121"/>
      <c r="BA500" s="121"/>
      <c r="BB500" s="121"/>
      <c r="BC500" s="121"/>
      <c r="BD500" s="121"/>
      <c r="BE500" s="121"/>
      <c r="BF500" s="121"/>
      <c r="BG500" s="121"/>
      <c r="BH500" s="121"/>
      <c r="BI500" s="121"/>
      <c r="BJ500" s="121"/>
      <c r="BK500" s="121"/>
      <c r="BL500" s="121"/>
      <c r="BM500" s="121"/>
      <c r="BN500" s="121"/>
      <c r="BO500" s="121"/>
      <c r="BP500" s="121"/>
      <c r="BQ500" s="121"/>
      <c r="BR500" s="121"/>
      <c r="BS500" s="121"/>
      <c r="BT500" s="121"/>
      <c r="BU500" s="121"/>
      <c r="BV500" s="121"/>
      <c r="BW500" s="121"/>
      <c r="BX500" s="121"/>
    </row>
    <row r="501" spans="2:76" s="343" customFormat="1" x14ac:dyDescent="0.2">
      <c r="B501" s="383"/>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1"/>
      <c r="AL501" s="121"/>
      <c r="AM501" s="121"/>
      <c r="AN501" s="121"/>
      <c r="AO501" s="121"/>
      <c r="AP501" s="121"/>
      <c r="AQ501" s="121"/>
      <c r="AR501" s="121"/>
      <c r="AS501" s="121"/>
      <c r="AT501" s="121"/>
      <c r="AU501" s="121"/>
      <c r="AV501" s="121"/>
      <c r="AW501" s="121"/>
      <c r="AX501" s="121"/>
      <c r="AY501" s="121"/>
      <c r="AZ501" s="121"/>
      <c r="BA501" s="121"/>
      <c r="BB501" s="121"/>
      <c r="BC501" s="121"/>
      <c r="BD501" s="121"/>
      <c r="BE501" s="121"/>
      <c r="BF501" s="121"/>
      <c r="BG501" s="121"/>
      <c r="BH501" s="121"/>
      <c r="BI501" s="121"/>
      <c r="BJ501" s="121"/>
      <c r="BK501" s="121"/>
      <c r="BL501" s="121"/>
      <c r="BM501" s="121"/>
      <c r="BN501" s="121"/>
      <c r="BO501" s="121"/>
      <c r="BP501" s="121"/>
      <c r="BQ501" s="121"/>
      <c r="BR501" s="121"/>
      <c r="BS501" s="121"/>
      <c r="BT501" s="121"/>
      <c r="BU501" s="121"/>
      <c r="BV501" s="121"/>
      <c r="BW501" s="121"/>
      <c r="BX501" s="121"/>
    </row>
    <row r="502" spans="2:76" s="343" customFormat="1" x14ac:dyDescent="0.2">
      <c r="B502" s="383"/>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1"/>
      <c r="AL502" s="121"/>
      <c r="AM502" s="121"/>
      <c r="AN502" s="121"/>
      <c r="AO502" s="121"/>
      <c r="AP502" s="121"/>
      <c r="AQ502" s="121"/>
      <c r="AR502" s="121"/>
      <c r="AS502" s="121"/>
      <c r="AT502" s="121"/>
      <c r="AU502" s="121"/>
      <c r="AV502" s="121"/>
      <c r="AW502" s="121"/>
      <c r="AX502" s="121"/>
      <c r="AY502" s="121"/>
      <c r="AZ502" s="121"/>
      <c r="BA502" s="121"/>
      <c r="BB502" s="121"/>
      <c r="BC502" s="121"/>
      <c r="BD502" s="121"/>
      <c r="BE502" s="121"/>
      <c r="BF502" s="121"/>
      <c r="BG502" s="121"/>
      <c r="BH502" s="121"/>
      <c r="BI502" s="121"/>
      <c r="BJ502" s="121"/>
      <c r="BK502" s="121"/>
      <c r="BL502" s="121"/>
      <c r="BM502" s="121"/>
      <c r="BN502" s="121"/>
      <c r="BO502" s="121"/>
      <c r="BP502" s="121"/>
      <c r="BQ502" s="121"/>
      <c r="BR502" s="121"/>
      <c r="BS502" s="121"/>
      <c r="BT502" s="121"/>
      <c r="BU502" s="121"/>
      <c r="BV502" s="121"/>
      <c r="BW502" s="121"/>
      <c r="BX502" s="121"/>
    </row>
    <row r="503" spans="2:76" s="343" customFormat="1" x14ac:dyDescent="0.2">
      <c r="B503" s="383"/>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1"/>
      <c r="AN503" s="121"/>
      <c r="AO503" s="121"/>
      <c r="AP503" s="121"/>
      <c r="AQ503" s="121"/>
      <c r="AR503" s="121"/>
      <c r="AS503" s="121"/>
      <c r="AT503" s="121"/>
      <c r="AU503" s="121"/>
      <c r="AV503" s="121"/>
      <c r="AW503" s="121"/>
      <c r="AX503" s="121"/>
      <c r="AY503" s="121"/>
      <c r="AZ503" s="121"/>
      <c r="BA503" s="121"/>
      <c r="BB503" s="121"/>
      <c r="BC503" s="121"/>
      <c r="BD503" s="121"/>
      <c r="BE503" s="121"/>
      <c r="BF503" s="121"/>
      <c r="BG503" s="121"/>
      <c r="BH503" s="121"/>
      <c r="BI503" s="121"/>
      <c r="BJ503" s="121"/>
      <c r="BK503" s="121"/>
      <c r="BL503" s="121"/>
      <c r="BM503" s="121"/>
      <c r="BN503" s="121"/>
      <c r="BO503" s="121"/>
      <c r="BP503" s="121"/>
      <c r="BQ503" s="121"/>
      <c r="BR503" s="121"/>
      <c r="BS503" s="121"/>
      <c r="BT503" s="121"/>
      <c r="BU503" s="121"/>
      <c r="BV503" s="121"/>
      <c r="BW503" s="121"/>
      <c r="BX503" s="121"/>
    </row>
    <row r="504" spans="2:76" s="343" customFormat="1" x14ac:dyDescent="0.2">
      <c r="B504" s="383"/>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1"/>
      <c r="AL504" s="121"/>
      <c r="AM504" s="121"/>
      <c r="AN504" s="121"/>
      <c r="AO504" s="121"/>
      <c r="AP504" s="121"/>
      <c r="AQ504" s="121"/>
      <c r="AR504" s="121"/>
      <c r="AS504" s="121"/>
      <c r="AT504" s="121"/>
      <c r="AU504" s="121"/>
      <c r="AV504" s="121"/>
      <c r="AW504" s="121"/>
      <c r="AX504" s="121"/>
      <c r="AY504" s="121"/>
      <c r="AZ504" s="121"/>
      <c r="BA504" s="121"/>
      <c r="BB504" s="121"/>
      <c r="BC504" s="121"/>
      <c r="BD504" s="121"/>
      <c r="BE504" s="121"/>
      <c r="BF504" s="121"/>
      <c r="BG504" s="121"/>
      <c r="BH504" s="121"/>
      <c r="BI504" s="121"/>
      <c r="BJ504" s="121"/>
      <c r="BK504" s="121"/>
      <c r="BL504" s="121"/>
      <c r="BM504" s="121"/>
      <c r="BN504" s="121"/>
      <c r="BO504" s="121"/>
      <c r="BP504" s="121"/>
      <c r="BQ504" s="121"/>
      <c r="BR504" s="121"/>
      <c r="BS504" s="121"/>
      <c r="BT504" s="121"/>
      <c r="BU504" s="121"/>
      <c r="BV504" s="121"/>
      <c r="BW504" s="121"/>
      <c r="BX504" s="121"/>
    </row>
    <row r="505" spans="2:76" s="343" customFormat="1" x14ac:dyDescent="0.2">
      <c r="B505" s="383"/>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1"/>
      <c r="AL505" s="121"/>
      <c r="AM505" s="121"/>
      <c r="AN505" s="121"/>
      <c r="AO505" s="121"/>
      <c r="AP505" s="121"/>
      <c r="AQ505" s="121"/>
      <c r="AR505" s="121"/>
      <c r="AS505" s="121"/>
      <c r="AT505" s="121"/>
      <c r="AU505" s="121"/>
      <c r="AV505" s="121"/>
      <c r="AW505" s="121"/>
      <c r="AX505" s="121"/>
      <c r="AY505" s="121"/>
      <c r="AZ505" s="121"/>
      <c r="BA505" s="121"/>
      <c r="BB505" s="121"/>
      <c r="BC505" s="121"/>
      <c r="BD505" s="121"/>
      <c r="BE505" s="121"/>
      <c r="BF505" s="121"/>
      <c r="BG505" s="121"/>
      <c r="BH505" s="121"/>
      <c r="BI505" s="121"/>
      <c r="BJ505" s="121"/>
      <c r="BK505" s="121"/>
      <c r="BL505" s="121"/>
      <c r="BM505" s="121"/>
      <c r="BN505" s="121"/>
      <c r="BO505" s="121"/>
      <c r="BP505" s="121"/>
      <c r="BQ505" s="121"/>
      <c r="BR505" s="121"/>
      <c r="BS505" s="121"/>
      <c r="BT505" s="121"/>
      <c r="BU505" s="121"/>
      <c r="BV505" s="121"/>
      <c r="BW505" s="121"/>
      <c r="BX505" s="121"/>
    </row>
    <row r="506" spans="2:76" s="343" customFormat="1" x14ac:dyDescent="0.2">
      <c r="B506" s="383"/>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1"/>
      <c r="AL506" s="121"/>
      <c r="AM506" s="121"/>
      <c r="AN506" s="121"/>
      <c r="AO506" s="121"/>
      <c r="AP506" s="121"/>
      <c r="AQ506" s="121"/>
      <c r="AR506" s="121"/>
      <c r="AS506" s="121"/>
      <c r="AT506" s="121"/>
      <c r="AU506" s="121"/>
      <c r="AV506" s="121"/>
      <c r="AW506" s="121"/>
      <c r="AX506" s="121"/>
      <c r="AY506" s="121"/>
      <c r="AZ506" s="121"/>
      <c r="BA506" s="121"/>
      <c r="BB506" s="121"/>
      <c r="BC506" s="121"/>
      <c r="BD506" s="121"/>
      <c r="BE506" s="121"/>
      <c r="BF506" s="121"/>
      <c r="BG506" s="121"/>
      <c r="BH506" s="121"/>
      <c r="BI506" s="121"/>
      <c r="BJ506" s="121"/>
      <c r="BK506" s="121"/>
      <c r="BL506" s="121"/>
      <c r="BM506" s="121"/>
      <c r="BN506" s="121"/>
      <c r="BO506" s="121"/>
      <c r="BP506" s="121"/>
      <c r="BQ506" s="121"/>
      <c r="BR506" s="121"/>
      <c r="BS506" s="121"/>
      <c r="BT506" s="121"/>
      <c r="BU506" s="121"/>
      <c r="BV506" s="121"/>
      <c r="BW506" s="121"/>
      <c r="BX506" s="121"/>
    </row>
    <row r="507" spans="2:76" s="343" customFormat="1" x14ac:dyDescent="0.2">
      <c r="B507" s="383"/>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1"/>
      <c r="AL507" s="121"/>
      <c r="AM507" s="121"/>
      <c r="AN507" s="121"/>
      <c r="AO507" s="121"/>
      <c r="AP507" s="121"/>
      <c r="AQ507" s="121"/>
      <c r="AR507" s="121"/>
      <c r="AS507" s="121"/>
      <c r="AT507" s="121"/>
      <c r="AU507" s="121"/>
      <c r="AV507" s="121"/>
      <c r="AW507" s="121"/>
      <c r="AX507" s="121"/>
      <c r="AY507" s="121"/>
      <c r="AZ507" s="121"/>
      <c r="BA507" s="121"/>
      <c r="BB507" s="121"/>
      <c r="BC507" s="121"/>
      <c r="BD507" s="121"/>
      <c r="BE507" s="121"/>
      <c r="BF507" s="121"/>
      <c r="BG507" s="121"/>
      <c r="BH507" s="121"/>
      <c r="BI507" s="121"/>
      <c r="BJ507" s="121"/>
      <c r="BK507" s="121"/>
      <c r="BL507" s="121"/>
      <c r="BM507" s="121"/>
      <c r="BN507" s="121"/>
      <c r="BO507" s="121"/>
      <c r="BP507" s="121"/>
      <c r="BQ507" s="121"/>
      <c r="BR507" s="121"/>
      <c r="BS507" s="121"/>
      <c r="BT507" s="121"/>
      <c r="BU507" s="121"/>
      <c r="BV507" s="121"/>
      <c r="BW507" s="121"/>
      <c r="BX507" s="121"/>
    </row>
    <row r="508" spans="2:76" s="343" customFormat="1" x14ac:dyDescent="0.2">
      <c r="B508" s="383"/>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1"/>
      <c r="AL508" s="121"/>
      <c r="AM508" s="121"/>
      <c r="AN508" s="121"/>
      <c r="AO508" s="121"/>
      <c r="AP508" s="121"/>
      <c r="AQ508" s="121"/>
      <c r="AR508" s="121"/>
      <c r="AS508" s="121"/>
      <c r="AT508" s="121"/>
      <c r="AU508" s="121"/>
      <c r="AV508" s="121"/>
      <c r="AW508" s="121"/>
      <c r="AX508" s="121"/>
      <c r="AY508" s="121"/>
      <c r="AZ508" s="121"/>
      <c r="BA508" s="121"/>
      <c r="BB508" s="121"/>
      <c r="BC508" s="121"/>
      <c r="BD508" s="121"/>
      <c r="BE508" s="121"/>
      <c r="BF508" s="121"/>
      <c r="BG508" s="121"/>
      <c r="BH508" s="121"/>
      <c r="BI508" s="121"/>
      <c r="BJ508" s="121"/>
      <c r="BK508" s="121"/>
      <c r="BL508" s="121"/>
      <c r="BM508" s="121"/>
      <c r="BN508" s="121"/>
      <c r="BO508" s="121"/>
      <c r="BP508" s="121"/>
      <c r="BQ508" s="121"/>
      <c r="BR508" s="121"/>
      <c r="BS508" s="121"/>
      <c r="BT508" s="121"/>
      <c r="BU508" s="121"/>
      <c r="BV508" s="121"/>
      <c r="BW508" s="121"/>
      <c r="BX508" s="121"/>
    </row>
    <row r="509" spans="2:76" s="343" customFormat="1" x14ac:dyDescent="0.2">
      <c r="B509" s="383"/>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1"/>
      <c r="AL509" s="121"/>
      <c r="AM509" s="121"/>
      <c r="AN509" s="121"/>
      <c r="AO509" s="121"/>
      <c r="AP509" s="121"/>
      <c r="AQ509" s="121"/>
      <c r="AR509" s="121"/>
      <c r="AS509" s="121"/>
      <c r="AT509" s="121"/>
      <c r="AU509" s="121"/>
      <c r="AV509" s="121"/>
      <c r="AW509" s="121"/>
      <c r="AX509" s="121"/>
      <c r="AY509" s="121"/>
      <c r="AZ509" s="121"/>
      <c r="BA509" s="121"/>
      <c r="BB509" s="121"/>
      <c r="BC509" s="121"/>
      <c r="BD509" s="121"/>
      <c r="BE509" s="121"/>
      <c r="BF509" s="121"/>
      <c r="BG509" s="121"/>
      <c r="BH509" s="121"/>
      <c r="BI509" s="121"/>
      <c r="BJ509" s="121"/>
      <c r="BK509" s="121"/>
      <c r="BL509" s="121"/>
      <c r="BM509" s="121"/>
      <c r="BN509" s="121"/>
      <c r="BO509" s="121"/>
      <c r="BP509" s="121"/>
      <c r="BQ509" s="121"/>
      <c r="BR509" s="121"/>
      <c r="BS509" s="121"/>
      <c r="BT509" s="121"/>
      <c r="BU509" s="121"/>
      <c r="BV509" s="121"/>
      <c r="BW509" s="121"/>
      <c r="BX509" s="121"/>
    </row>
    <row r="510" spans="2:76" s="343" customFormat="1" x14ac:dyDescent="0.2">
      <c r="B510" s="383"/>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1"/>
      <c r="AL510" s="121"/>
      <c r="AM510" s="121"/>
      <c r="AN510" s="121"/>
      <c r="AO510" s="121"/>
      <c r="AP510" s="121"/>
      <c r="AQ510" s="121"/>
      <c r="AR510" s="121"/>
      <c r="AS510" s="121"/>
      <c r="AT510" s="121"/>
      <c r="AU510" s="121"/>
      <c r="AV510" s="121"/>
      <c r="AW510" s="121"/>
      <c r="AX510" s="121"/>
      <c r="AY510" s="121"/>
      <c r="AZ510" s="121"/>
      <c r="BA510" s="121"/>
      <c r="BB510" s="121"/>
      <c r="BC510" s="121"/>
      <c r="BD510" s="121"/>
      <c r="BE510" s="121"/>
      <c r="BF510" s="121"/>
      <c r="BG510" s="121"/>
      <c r="BH510" s="121"/>
      <c r="BI510" s="121"/>
      <c r="BJ510" s="121"/>
      <c r="BK510" s="121"/>
      <c r="BL510" s="121"/>
      <c r="BM510" s="121"/>
      <c r="BN510" s="121"/>
      <c r="BO510" s="121"/>
      <c r="BP510" s="121"/>
      <c r="BQ510" s="121"/>
      <c r="BR510" s="121"/>
      <c r="BS510" s="121"/>
      <c r="BT510" s="121"/>
      <c r="BU510" s="121"/>
      <c r="BV510" s="121"/>
      <c r="BW510" s="121"/>
      <c r="BX510" s="121"/>
    </row>
    <row r="511" spans="2:76" s="343" customFormat="1" x14ac:dyDescent="0.2">
      <c r="B511" s="383"/>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1"/>
      <c r="AL511" s="121"/>
      <c r="AM511" s="121"/>
      <c r="AN511" s="121"/>
      <c r="AO511" s="121"/>
      <c r="AP511" s="121"/>
      <c r="AQ511" s="121"/>
      <c r="AR511" s="121"/>
      <c r="AS511" s="121"/>
      <c r="AT511" s="121"/>
      <c r="AU511" s="121"/>
      <c r="AV511" s="121"/>
      <c r="AW511" s="121"/>
      <c r="AX511" s="121"/>
      <c r="AY511" s="121"/>
      <c r="AZ511" s="121"/>
      <c r="BA511" s="121"/>
      <c r="BB511" s="121"/>
      <c r="BC511" s="121"/>
      <c r="BD511" s="121"/>
      <c r="BE511" s="121"/>
      <c r="BF511" s="121"/>
      <c r="BG511" s="121"/>
      <c r="BH511" s="121"/>
      <c r="BI511" s="121"/>
      <c r="BJ511" s="121"/>
      <c r="BK511" s="121"/>
      <c r="BL511" s="121"/>
      <c r="BM511" s="121"/>
      <c r="BN511" s="121"/>
      <c r="BO511" s="121"/>
      <c r="BP511" s="121"/>
      <c r="BQ511" s="121"/>
      <c r="BR511" s="121"/>
      <c r="BS511" s="121"/>
      <c r="BT511" s="121"/>
      <c r="BU511" s="121"/>
      <c r="BV511" s="121"/>
      <c r="BW511" s="121"/>
      <c r="BX511" s="121"/>
    </row>
    <row r="512" spans="2:76" s="343" customFormat="1" x14ac:dyDescent="0.2">
      <c r="B512" s="383"/>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1"/>
      <c r="AL512" s="121"/>
      <c r="AM512" s="121"/>
      <c r="AN512" s="121"/>
      <c r="AO512" s="121"/>
      <c r="AP512" s="121"/>
      <c r="AQ512" s="121"/>
      <c r="AR512" s="121"/>
      <c r="AS512" s="121"/>
      <c r="AT512" s="121"/>
      <c r="AU512" s="121"/>
      <c r="AV512" s="121"/>
      <c r="AW512" s="121"/>
      <c r="AX512" s="121"/>
      <c r="AY512" s="121"/>
      <c r="AZ512" s="121"/>
      <c r="BA512" s="121"/>
      <c r="BB512" s="121"/>
      <c r="BC512" s="121"/>
      <c r="BD512" s="121"/>
      <c r="BE512" s="121"/>
      <c r="BF512" s="121"/>
      <c r="BG512" s="121"/>
      <c r="BH512" s="121"/>
      <c r="BI512" s="121"/>
      <c r="BJ512" s="121"/>
      <c r="BK512" s="121"/>
      <c r="BL512" s="121"/>
      <c r="BM512" s="121"/>
      <c r="BN512" s="121"/>
      <c r="BO512" s="121"/>
      <c r="BP512" s="121"/>
      <c r="BQ512" s="121"/>
      <c r="BR512" s="121"/>
      <c r="BS512" s="121"/>
      <c r="BT512" s="121"/>
      <c r="BU512" s="121"/>
      <c r="BV512" s="121"/>
      <c r="BW512" s="121"/>
      <c r="BX512" s="121"/>
    </row>
    <row r="513" spans="2:76" s="343" customFormat="1" x14ac:dyDescent="0.2">
      <c r="B513" s="383"/>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1"/>
      <c r="AL513" s="121"/>
      <c r="AM513" s="121"/>
      <c r="AN513" s="121"/>
      <c r="AO513" s="121"/>
      <c r="AP513" s="121"/>
      <c r="AQ513" s="121"/>
      <c r="AR513" s="121"/>
      <c r="AS513" s="121"/>
      <c r="AT513" s="121"/>
      <c r="AU513" s="121"/>
      <c r="AV513" s="121"/>
      <c r="AW513" s="121"/>
      <c r="AX513" s="121"/>
      <c r="AY513" s="121"/>
      <c r="AZ513" s="121"/>
      <c r="BA513" s="121"/>
      <c r="BB513" s="121"/>
      <c r="BC513" s="121"/>
      <c r="BD513" s="121"/>
      <c r="BE513" s="121"/>
      <c r="BF513" s="121"/>
      <c r="BG513" s="121"/>
      <c r="BH513" s="121"/>
      <c r="BI513" s="121"/>
      <c r="BJ513" s="121"/>
      <c r="BK513" s="121"/>
      <c r="BL513" s="121"/>
      <c r="BM513" s="121"/>
      <c r="BN513" s="121"/>
      <c r="BO513" s="121"/>
      <c r="BP513" s="121"/>
      <c r="BQ513" s="121"/>
      <c r="BR513" s="121"/>
      <c r="BS513" s="121"/>
      <c r="BT513" s="121"/>
      <c r="BU513" s="121"/>
      <c r="BV513" s="121"/>
      <c r="BW513" s="121"/>
      <c r="BX513" s="121"/>
    </row>
    <row r="514" spans="2:76" s="343" customFormat="1" x14ac:dyDescent="0.2">
      <c r="B514" s="383"/>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1"/>
      <c r="AL514" s="121"/>
      <c r="AM514" s="121"/>
      <c r="AN514" s="121"/>
      <c r="AO514" s="121"/>
      <c r="AP514" s="121"/>
      <c r="AQ514" s="121"/>
      <c r="AR514" s="121"/>
      <c r="AS514" s="121"/>
      <c r="AT514" s="121"/>
      <c r="AU514" s="121"/>
      <c r="AV514" s="121"/>
      <c r="AW514" s="121"/>
      <c r="AX514" s="121"/>
      <c r="AY514" s="121"/>
      <c r="AZ514" s="121"/>
      <c r="BA514" s="121"/>
      <c r="BB514" s="121"/>
      <c r="BC514" s="121"/>
      <c r="BD514" s="121"/>
      <c r="BE514" s="121"/>
      <c r="BF514" s="121"/>
      <c r="BG514" s="121"/>
      <c r="BH514" s="121"/>
      <c r="BI514" s="121"/>
      <c r="BJ514" s="121"/>
      <c r="BK514" s="121"/>
      <c r="BL514" s="121"/>
      <c r="BM514" s="121"/>
      <c r="BN514" s="121"/>
      <c r="BO514" s="121"/>
      <c r="BP514" s="121"/>
      <c r="BQ514" s="121"/>
      <c r="BR514" s="121"/>
      <c r="BS514" s="121"/>
      <c r="BT514" s="121"/>
      <c r="BU514" s="121"/>
      <c r="BV514" s="121"/>
      <c r="BW514" s="121"/>
      <c r="BX514" s="121"/>
    </row>
    <row r="515" spans="2:76" s="343" customFormat="1" x14ac:dyDescent="0.2">
      <c r="B515" s="383"/>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1"/>
      <c r="AL515" s="121"/>
      <c r="AM515" s="121"/>
      <c r="AN515" s="121"/>
      <c r="AO515" s="121"/>
      <c r="AP515" s="121"/>
      <c r="AQ515" s="121"/>
      <c r="AR515" s="121"/>
      <c r="AS515" s="121"/>
      <c r="AT515" s="121"/>
      <c r="AU515" s="121"/>
      <c r="AV515" s="121"/>
      <c r="AW515" s="121"/>
      <c r="AX515" s="121"/>
      <c r="AY515" s="121"/>
      <c r="AZ515" s="121"/>
      <c r="BA515" s="121"/>
      <c r="BB515" s="121"/>
      <c r="BC515" s="121"/>
      <c r="BD515" s="121"/>
      <c r="BE515" s="121"/>
      <c r="BF515" s="121"/>
      <c r="BG515" s="121"/>
      <c r="BH515" s="121"/>
      <c r="BI515" s="121"/>
      <c r="BJ515" s="121"/>
      <c r="BK515" s="121"/>
      <c r="BL515" s="121"/>
      <c r="BM515" s="121"/>
      <c r="BN515" s="121"/>
      <c r="BO515" s="121"/>
      <c r="BP515" s="121"/>
      <c r="BQ515" s="121"/>
      <c r="BR515" s="121"/>
      <c r="BS515" s="121"/>
      <c r="BT515" s="121"/>
      <c r="BU515" s="121"/>
      <c r="BV515" s="121"/>
      <c r="BW515" s="121"/>
      <c r="BX515" s="121"/>
    </row>
    <row r="516" spans="2:76" s="343" customFormat="1" x14ac:dyDescent="0.2">
      <c r="B516" s="383"/>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1"/>
      <c r="AL516" s="121"/>
      <c r="AM516" s="121"/>
      <c r="AN516" s="121"/>
      <c r="AO516" s="121"/>
      <c r="AP516" s="121"/>
      <c r="AQ516" s="121"/>
      <c r="AR516" s="121"/>
      <c r="AS516" s="121"/>
      <c r="AT516" s="121"/>
      <c r="AU516" s="121"/>
      <c r="AV516" s="121"/>
      <c r="AW516" s="121"/>
      <c r="AX516" s="121"/>
      <c r="AY516" s="121"/>
      <c r="AZ516" s="121"/>
      <c r="BA516" s="121"/>
      <c r="BB516" s="121"/>
      <c r="BC516" s="121"/>
      <c r="BD516" s="121"/>
      <c r="BE516" s="121"/>
      <c r="BF516" s="121"/>
      <c r="BG516" s="121"/>
      <c r="BH516" s="121"/>
      <c r="BI516" s="121"/>
      <c r="BJ516" s="121"/>
      <c r="BK516" s="121"/>
      <c r="BL516" s="121"/>
      <c r="BM516" s="121"/>
      <c r="BN516" s="121"/>
      <c r="BO516" s="121"/>
      <c r="BP516" s="121"/>
      <c r="BQ516" s="121"/>
      <c r="BR516" s="121"/>
      <c r="BS516" s="121"/>
      <c r="BT516" s="121"/>
      <c r="BU516" s="121"/>
      <c r="BV516" s="121"/>
      <c r="BW516" s="121"/>
      <c r="BX516" s="121"/>
    </row>
    <row r="517" spans="2:76" s="343" customFormat="1" x14ac:dyDescent="0.2">
      <c r="B517" s="383"/>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1"/>
      <c r="AL517" s="121"/>
      <c r="AM517" s="121"/>
      <c r="AN517" s="121"/>
      <c r="AO517" s="121"/>
      <c r="AP517" s="121"/>
      <c r="AQ517" s="121"/>
      <c r="AR517" s="121"/>
      <c r="AS517" s="121"/>
      <c r="AT517" s="121"/>
      <c r="AU517" s="121"/>
      <c r="AV517" s="121"/>
      <c r="AW517" s="121"/>
      <c r="AX517" s="121"/>
      <c r="AY517" s="121"/>
      <c r="AZ517" s="121"/>
      <c r="BA517" s="121"/>
      <c r="BB517" s="121"/>
      <c r="BC517" s="121"/>
      <c r="BD517" s="121"/>
      <c r="BE517" s="121"/>
      <c r="BF517" s="121"/>
      <c r="BG517" s="121"/>
      <c r="BH517" s="121"/>
      <c r="BI517" s="121"/>
      <c r="BJ517" s="121"/>
      <c r="BK517" s="121"/>
      <c r="BL517" s="121"/>
      <c r="BM517" s="121"/>
      <c r="BN517" s="121"/>
      <c r="BO517" s="121"/>
      <c r="BP517" s="121"/>
      <c r="BQ517" s="121"/>
      <c r="BR517" s="121"/>
      <c r="BS517" s="121"/>
      <c r="BT517" s="121"/>
      <c r="BU517" s="121"/>
      <c r="BV517" s="121"/>
      <c r="BW517" s="121"/>
      <c r="BX517" s="121"/>
    </row>
    <row r="518" spans="2:76" s="343" customFormat="1" x14ac:dyDescent="0.2">
      <c r="B518" s="383"/>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1"/>
      <c r="AL518" s="121"/>
      <c r="AM518" s="121"/>
      <c r="AN518" s="121"/>
      <c r="AO518" s="121"/>
      <c r="AP518" s="121"/>
      <c r="AQ518" s="121"/>
      <c r="AR518" s="121"/>
      <c r="AS518" s="121"/>
      <c r="AT518" s="121"/>
      <c r="AU518" s="121"/>
      <c r="AV518" s="121"/>
      <c r="AW518" s="121"/>
      <c r="AX518" s="121"/>
      <c r="AY518" s="121"/>
      <c r="AZ518" s="121"/>
      <c r="BA518" s="121"/>
      <c r="BB518" s="121"/>
      <c r="BC518" s="121"/>
      <c r="BD518" s="121"/>
      <c r="BE518" s="121"/>
      <c r="BF518" s="121"/>
      <c r="BG518" s="121"/>
      <c r="BH518" s="121"/>
      <c r="BI518" s="121"/>
      <c r="BJ518" s="121"/>
      <c r="BK518" s="121"/>
      <c r="BL518" s="121"/>
      <c r="BM518" s="121"/>
      <c r="BN518" s="121"/>
      <c r="BO518" s="121"/>
      <c r="BP518" s="121"/>
      <c r="BQ518" s="121"/>
      <c r="BR518" s="121"/>
      <c r="BS518" s="121"/>
      <c r="BT518" s="121"/>
      <c r="BU518" s="121"/>
      <c r="BV518" s="121"/>
      <c r="BW518" s="121"/>
      <c r="BX518" s="121"/>
    </row>
    <row r="519" spans="2:76" s="343" customFormat="1" x14ac:dyDescent="0.2">
      <c r="B519" s="383"/>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1"/>
      <c r="AL519" s="121"/>
      <c r="AM519" s="121"/>
      <c r="AN519" s="121"/>
      <c r="AO519" s="121"/>
      <c r="AP519" s="121"/>
      <c r="AQ519" s="121"/>
      <c r="AR519" s="121"/>
      <c r="AS519" s="121"/>
      <c r="AT519" s="121"/>
      <c r="AU519" s="121"/>
      <c r="AV519" s="121"/>
      <c r="AW519" s="121"/>
      <c r="AX519" s="121"/>
      <c r="AY519" s="121"/>
      <c r="AZ519" s="121"/>
      <c r="BA519" s="121"/>
      <c r="BB519" s="121"/>
      <c r="BC519" s="121"/>
      <c r="BD519" s="121"/>
      <c r="BE519" s="121"/>
      <c r="BF519" s="121"/>
      <c r="BG519" s="121"/>
      <c r="BH519" s="121"/>
      <c r="BI519" s="121"/>
      <c r="BJ519" s="121"/>
      <c r="BK519" s="121"/>
      <c r="BL519" s="121"/>
      <c r="BM519" s="121"/>
      <c r="BN519" s="121"/>
      <c r="BO519" s="121"/>
      <c r="BP519" s="121"/>
      <c r="BQ519" s="121"/>
      <c r="BR519" s="121"/>
      <c r="BS519" s="121"/>
      <c r="BT519" s="121"/>
      <c r="BU519" s="121"/>
      <c r="BV519" s="121"/>
      <c r="BW519" s="121"/>
      <c r="BX519" s="121"/>
    </row>
    <row r="520" spans="2:76" s="343" customFormat="1" x14ac:dyDescent="0.2">
      <c r="B520" s="383"/>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1"/>
      <c r="AL520" s="121"/>
      <c r="AM520" s="121"/>
      <c r="AN520" s="121"/>
      <c r="AO520" s="121"/>
      <c r="AP520" s="121"/>
      <c r="AQ520" s="121"/>
      <c r="AR520" s="121"/>
      <c r="AS520" s="121"/>
      <c r="AT520" s="121"/>
      <c r="AU520" s="121"/>
      <c r="AV520" s="121"/>
      <c r="AW520" s="121"/>
      <c r="AX520" s="121"/>
      <c r="AY520" s="121"/>
      <c r="AZ520" s="121"/>
      <c r="BA520" s="121"/>
      <c r="BB520" s="121"/>
      <c r="BC520" s="121"/>
      <c r="BD520" s="121"/>
      <c r="BE520" s="121"/>
      <c r="BF520" s="121"/>
      <c r="BG520" s="121"/>
      <c r="BH520" s="121"/>
      <c r="BI520" s="121"/>
      <c r="BJ520" s="121"/>
      <c r="BK520" s="121"/>
      <c r="BL520" s="121"/>
      <c r="BM520" s="121"/>
      <c r="BN520" s="121"/>
      <c r="BO520" s="121"/>
      <c r="BP520" s="121"/>
      <c r="BQ520" s="121"/>
      <c r="BR520" s="121"/>
      <c r="BS520" s="121"/>
      <c r="BT520" s="121"/>
      <c r="BU520" s="121"/>
      <c r="BV520" s="121"/>
      <c r="BW520" s="121"/>
      <c r="BX520" s="121"/>
    </row>
    <row r="521" spans="2:76" s="343" customFormat="1" x14ac:dyDescent="0.2">
      <c r="B521" s="383"/>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1"/>
      <c r="AL521" s="121"/>
      <c r="AM521" s="121"/>
      <c r="AN521" s="121"/>
      <c r="AO521" s="121"/>
      <c r="AP521" s="121"/>
      <c r="AQ521" s="121"/>
      <c r="AR521" s="121"/>
      <c r="AS521" s="121"/>
      <c r="AT521" s="121"/>
      <c r="AU521" s="121"/>
      <c r="AV521" s="121"/>
      <c r="AW521" s="121"/>
      <c r="AX521" s="121"/>
      <c r="AY521" s="121"/>
      <c r="AZ521" s="121"/>
      <c r="BA521" s="121"/>
      <c r="BB521" s="121"/>
      <c r="BC521" s="121"/>
      <c r="BD521" s="121"/>
      <c r="BE521" s="121"/>
      <c r="BF521" s="121"/>
      <c r="BG521" s="121"/>
      <c r="BH521" s="121"/>
      <c r="BI521" s="121"/>
      <c r="BJ521" s="121"/>
      <c r="BK521" s="121"/>
      <c r="BL521" s="121"/>
      <c r="BM521" s="121"/>
      <c r="BN521" s="121"/>
      <c r="BO521" s="121"/>
      <c r="BP521" s="121"/>
      <c r="BQ521" s="121"/>
      <c r="BR521" s="121"/>
      <c r="BS521" s="121"/>
      <c r="BT521" s="121"/>
      <c r="BU521" s="121"/>
      <c r="BV521" s="121"/>
      <c r="BW521" s="121"/>
      <c r="BX521" s="121"/>
    </row>
    <row r="522" spans="2:76" s="343" customFormat="1" x14ac:dyDescent="0.2">
      <c r="B522" s="383"/>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1"/>
      <c r="AL522" s="121"/>
      <c r="AM522" s="121"/>
      <c r="AN522" s="121"/>
      <c r="AO522" s="121"/>
      <c r="AP522" s="121"/>
      <c r="AQ522" s="121"/>
      <c r="AR522" s="121"/>
      <c r="AS522" s="121"/>
      <c r="AT522" s="121"/>
      <c r="AU522" s="121"/>
      <c r="AV522" s="121"/>
      <c r="AW522" s="121"/>
      <c r="AX522" s="121"/>
      <c r="AY522" s="121"/>
      <c r="AZ522" s="121"/>
      <c r="BA522" s="121"/>
      <c r="BB522" s="121"/>
      <c r="BC522" s="121"/>
      <c r="BD522" s="121"/>
      <c r="BE522" s="121"/>
      <c r="BF522" s="121"/>
      <c r="BG522" s="121"/>
      <c r="BH522" s="121"/>
      <c r="BI522" s="121"/>
      <c r="BJ522" s="121"/>
      <c r="BK522" s="121"/>
      <c r="BL522" s="121"/>
      <c r="BM522" s="121"/>
      <c r="BN522" s="121"/>
      <c r="BO522" s="121"/>
      <c r="BP522" s="121"/>
      <c r="BQ522" s="121"/>
      <c r="BR522" s="121"/>
      <c r="BS522" s="121"/>
      <c r="BT522" s="121"/>
      <c r="BU522" s="121"/>
      <c r="BV522" s="121"/>
      <c r="BW522" s="121"/>
      <c r="BX522" s="121"/>
    </row>
    <row r="523" spans="2:76" s="343" customFormat="1" x14ac:dyDescent="0.2">
      <c r="B523" s="383"/>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1"/>
      <c r="AL523" s="121"/>
      <c r="AM523" s="121"/>
      <c r="AN523" s="121"/>
      <c r="AO523" s="121"/>
      <c r="AP523" s="121"/>
      <c r="AQ523" s="121"/>
      <c r="AR523" s="121"/>
      <c r="AS523" s="121"/>
      <c r="AT523" s="121"/>
      <c r="AU523" s="121"/>
      <c r="AV523" s="121"/>
      <c r="AW523" s="121"/>
      <c r="AX523" s="121"/>
      <c r="AY523" s="121"/>
      <c r="AZ523" s="121"/>
      <c r="BA523" s="121"/>
      <c r="BB523" s="121"/>
      <c r="BC523" s="121"/>
      <c r="BD523" s="121"/>
      <c r="BE523" s="121"/>
      <c r="BF523" s="121"/>
      <c r="BG523" s="121"/>
      <c r="BH523" s="121"/>
      <c r="BI523" s="121"/>
      <c r="BJ523" s="121"/>
      <c r="BK523" s="121"/>
      <c r="BL523" s="121"/>
      <c r="BM523" s="121"/>
      <c r="BN523" s="121"/>
      <c r="BO523" s="121"/>
      <c r="BP523" s="121"/>
      <c r="BQ523" s="121"/>
      <c r="BR523" s="121"/>
      <c r="BS523" s="121"/>
      <c r="BT523" s="121"/>
      <c r="BU523" s="121"/>
      <c r="BV523" s="121"/>
      <c r="BW523" s="121"/>
      <c r="BX523" s="121"/>
    </row>
    <row r="524" spans="2:76" s="343" customFormat="1" x14ac:dyDescent="0.2">
      <c r="B524" s="383"/>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1"/>
      <c r="AL524" s="121"/>
      <c r="AM524" s="121"/>
      <c r="AN524" s="121"/>
      <c r="AO524" s="121"/>
      <c r="AP524" s="121"/>
      <c r="AQ524" s="121"/>
      <c r="AR524" s="121"/>
      <c r="AS524" s="121"/>
      <c r="AT524" s="121"/>
      <c r="AU524" s="121"/>
      <c r="AV524" s="121"/>
      <c r="AW524" s="121"/>
      <c r="AX524" s="121"/>
      <c r="AY524" s="121"/>
      <c r="AZ524" s="121"/>
      <c r="BA524" s="121"/>
      <c r="BB524" s="121"/>
      <c r="BC524" s="121"/>
      <c r="BD524" s="121"/>
      <c r="BE524" s="121"/>
      <c r="BF524" s="121"/>
      <c r="BG524" s="121"/>
      <c r="BH524" s="121"/>
      <c r="BI524" s="121"/>
      <c r="BJ524" s="121"/>
      <c r="BK524" s="121"/>
      <c r="BL524" s="121"/>
      <c r="BM524" s="121"/>
      <c r="BN524" s="121"/>
      <c r="BO524" s="121"/>
      <c r="BP524" s="121"/>
      <c r="BQ524" s="121"/>
      <c r="BR524" s="121"/>
      <c r="BS524" s="121"/>
      <c r="BT524" s="121"/>
      <c r="BU524" s="121"/>
      <c r="BV524" s="121"/>
      <c r="BW524" s="121"/>
      <c r="BX524" s="121"/>
    </row>
    <row r="525" spans="2:76" s="343" customFormat="1" x14ac:dyDescent="0.2">
      <c r="B525" s="383"/>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c r="AN525" s="121"/>
      <c r="AO525" s="121"/>
      <c r="AP525" s="121"/>
      <c r="AQ525" s="121"/>
      <c r="AR525" s="121"/>
      <c r="AS525" s="121"/>
      <c r="AT525" s="121"/>
      <c r="AU525" s="121"/>
      <c r="AV525" s="121"/>
      <c r="AW525" s="121"/>
      <c r="AX525" s="121"/>
      <c r="AY525" s="121"/>
      <c r="AZ525" s="121"/>
      <c r="BA525" s="121"/>
      <c r="BB525" s="121"/>
      <c r="BC525" s="121"/>
      <c r="BD525" s="121"/>
      <c r="BE525" s="121"/>
      <c r="BF525" s="121"/>
      <c r="BG525" s="121"/>
      <c r="BH525" s="121"/>
      <c r="BI525" s="121"/>
      <c r="BJ525" s="121"/>
      <c r="BK525" s="121"/>
      <c r="BL525" s="121"/>
      <c r="BM525" s="121"/>
      <c r="BN525" s="121"/>
      <c r="BO525" s="121"/>
      <c r="BP525" s="121"/>
      <c r="BQ525" s="121"/>
      <c r="BR525" s="121"/>
      <c r="BS525" s="121"/>
      <c r="BT525" s="121"/>
      <c r="BU525" s="121"/>
      <c r="BV525" s="121"/>
      <c r="BW525" s="121"/>
      <c r="BX525" s="121"/>
    </row>
    <row r="526" spans="2:76" s="343" customFormat="1" x14ac:dyDescent="0.2">
      <c r="B526" s="383"/>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1"/>
      <c r="AL526" s="121"/>
      <c r="AM526" s="121"/>
      <c r="AN526" s="121"/>
      <c r="AO526" s="121"/>
      <c r="AP526" s="121"/>
      <c r="AQ526" s="121"/>
      <c r="AR526" s="121"/>
      <c r="AS526" s="121"/>
      <c r="AT526" s="121"/>
      <c r="AU526" s="121"/>
      <c r="AV526" s="121"/>
      <c r="AW526" s="121"/>
      <c r="AX526" s="121"/>
      <c r="AY526" s="121"/>
      <c r="AZ526" s="121"/>
      <c r="BA526" s="121"/>
      <c r="BB526" s="121"/>
      <c r="BC526" s="121"/>
      <c r="BD526" s="121"/>
      <c r="BE526" s="121"/>
      <c r="BF526" s="121"/>
      <c r="BG526" s="121"/>
      <c r="BH526" s="121"/>
      <c r="BI526" s="121"/>
      <c r="BJ526" s="121"/>
      <c r="BK526" s="121"/>
      <c r="BL526" s="121"/>
      <c r="BM526" s="121"/>
      <c r="BN526" s="121"/>
      <c r="BO526" s="121"/>
      <c r="BP526" s="121"/>
      <c r="BQ526" s="121"/>
      <c r="BR526" s="121"/>
      <c r="BS526" s="121"/>
      <c r="BT526" s="121"/>
      <c r="BU526" s="121"/>
      <c r="BV526" s="121"/>
      <c r="BW526" s="121"/>
      <c r="BX526" s="121"/>
    </row>
    <row r="527" spans="2:76" s="343" customFormat="1" x14ac:dyDescent="0.2">
      <c r="B527" s="383"/>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c r="AI527" s="121"/>
      <c r="AJ527" s="121"/>
      <c r="AK527" s="121"/>
      <c r="AL527" s="121"/>
      <c r="AM527" s="121"/>
      <c r="AN527" s="121"/>
      <c r="AO527" s="121"/>
      <c r="AP527" s="121"/>
      <c r="AQ527" s="121"/>
      <c r="AR527" s="121"/>
      <c r="AS527" s="121"/>
      <c r="AT527" s="121"/>
      <c r="AU527" s="121"/>
      <c r="AV527" s="121"/>
      <c r="AW527" s="121"/>
      <c r="AX527" s="121"/>
      <c r="AY527" s="121"/>
      <c r="AZ527" s="121"/>
      <c r="BA527" s="121"/>
      <c r="BB527" s="121"/>
      <c r="BC527" s="121"/>
      <c r="BD527" s="121"/>
      <c r="BE527" s="121"/>
      <c r="BF527" s="121"/>
      <c r="BG527" s="121"/>
      <c r="BH527" s="121"/>
      <c r="BI527" s="121"/>
      <c r="BJ527" s="121"/>
      <c r="BK527" s="121"/>
      <c r="BL527" s="121"/>
      <c r="BM527" s="121"/>
      <c r="BN527" s="121"/>
      <c r="BO527" s="121"/>
      <c r="BP527" s="121"/>
      <c r="BQ527" s="121"/>
      <c r="BR527" s="121"/>
      <c r="BS527" s="121"/>
      <c r="BT527" s="121"/>
      <c r="BU527" s="121"/>
      <c r="BV527" s="121"/>
      <c r="BW527" s="121"/>
      <c r="BX527" s="121"/>
    </row>
    <row r="528" spans="2:76" s="343" customFormat="1" x14ac:dyDescent="0.2">
      <c r="B528" s="383"/>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1"/>
      <c r="AL528" s="121"/>
      <c r="AM528" s="121"/>
      <c r="AN528" s="121"/>
      <c r="AO528" s="121"/>
      <c r="AP528" s="121"/>
      <c r="AQ528" s="121"/>
      <c r="AR528" s="121"/>
      <c r="AS528" s="121"/>
      <c r="AT528" s="121"/>
      <c r="AU528" s="121"/>
      <c r="AV528" s="121"/>
      <c r="AW528" s="121"/>
      <c r="AX528" s="121"/>
      <c r="AY528" s="121"/>
      <c r="AZ528" s="121"/>
      <c r="BA528" s="121"/>
      <c r="BB528" s="121"/>
      <c r="BC528" s="121"/>
      <c r="BD528" s="121"/>
      <c r="BE528" s="121"/>
      <c r="BF528" s="121"/>
      <c r="BG528" s="121"/>
      <c r="BH528" s="121"/>
      <c r="BI528" s="121"/>
      <c r="BJ528" s="121"/>
      <c r="BK528" s="121"/>
      <c r="BL528" s="121"/>
      <c r="BM528" s="121"/>
      <c r="BN528" s="121"/>
      <c r="BO528" s="121"/>
      <c r="BP528" s="121"/>
      <c r="BQ528" s="121"/>
      <c r="BR528" s="121"/>
      <c r="BS528" s="121"/>
      <c r="BT528" s="121"/>
      <c r="BU528" s="121"/>
      <c r="BV528" s="121"/>
      <c r="BW528" s="121"/>
      <c r="BX528" s="121"/>
    </row>
    <row r="529" spans="2:76" s="343" customFormat="1" x14ac:dyDescent="0.2">
      <c r="B529" s="383"/>
      <c r="J529" s="121"/>
      <c r="K529" s="121"/>
      <c r="L529" s="121"/>
      <c r="M529" s="121"/>
      <c r="N529" s="121"/>
      <c r="O529" s="121"/>
      <c r="P529" s="121"/>
      <c r="Q529" s="121"/>
      <c r="R529" s="121"/>
      <c r="S529" s="121"/>
      <c r="T529" s="121"/>
      <c r="U529" s="121"/>
      <c r="V529" s="121"/>
      <c r="W529" s="121"/>
      <c r="X529" s="121"/>
      <c r="Y529" s="121"/>
      <c r="Z529" s="121"/>
      <c r="AA529" s="121"/>
      <c r="AB529" s="121"/>
      <c r="AC529" s="121"/>
      <c r="AD529" s="121"/>
      <c r="AE529" s="121"/>
      <c r="AF529" s="121"/>
      <c r="AG529" s="121"/>
      <c r="AH529" s="121"/>
      <c r="AI529" s="121"/>
      <c r="AJ529" s="121"/>
      <c r="AK529" s="121"/>
      <c r="AL529" s="121"/>
      <c r="AM529" s="121"/>
      <c r="AN529" s="121"/>
      <c r="AO529" s="121"/>
      <c r="AP529" s="121"/>
      <c r="AQ529" s="121"/>
      <c r="AR529" s="121"/>
      <c r="AS529" s="121"/>
      <c r="AT529" s="121"/>
      <c r="AU529" s="121"/>
      <c r="AV529" s="121"/>
      <c r="AW529" s="121"/>
      <c r="AX529" s="121"/>
      <c r="AY529" s="121"/>
      <c r="AZ529" s="121"/>
      <c r="BA529" s="121"/>
      <c r="BB529" s="121"/>
      <c r="BC529" s="121"/>
      <c r="BD529" s="121"/>
      <c r="BE529" s="121"/>
      <c r="BF529" s="121"/>
      <c r="BG529" s="121"/>
      <c r="BH529" s="121"/>
      <c r="BI529" s="121"/>
      <c r="BJ529" s="121"/>
      <c r="BK529" s="121"/>
      <c r="BL529" s="121"/>
      <c r="BM529" s="121"/>
      <c r="BN529" s="121"/>
      <c r="BO529" s="121"/>
      <c r="BP529" s="121"/>
      <c r="BQ529" s="121"/>
      <c r="BR529" s="121"/>
      <c r="BS529" s="121"/>
      <c r="BT529" s="121"/>
      <c r="BU529" s="121"/>
      <c r="BV529" s="121"/>
      <c r="BW529" s="121"/>
      <c r="BX529" s="121"/>
    </row>
    <row r="530" spans="2:76" s="343" customFormat="1" x14ac:dyDescent="0.2">
      <c r="B530" s="383"/>
      <c r="J530" s="121"/>
      <c r="K530" s="121"/>
      <c r="L530" s="121"/>
      <c r="M530" s="121"/>
      <c r="N530" s="121"/>
      <c r="O530" s="121"/>
      <c r="P530" s="121"/>
      <c r="Q530" s="121"/>
      <c r="R530" s="121"/>
      <c r="S530" s="121"/>
      <c r="T530" s="121"/>
      <c r="U530" s="121"/>
      <c r="V530" s="121"/>
      <c r="W530" s="121"/>
      <c r="X530" s="121"/>
      <c r="Y530" s="121"/>
      <c r="Z530" s="121"/>
      <c r="AA530" s="121"/>
      <c r="AB530" s="121"/>
      <c r="AC530" s="121"/>
      <c r="AD530" s="121"/>
      <c r="AE530" s="121"/>
      <c r="AF530" s="121"/>
      <c r="AG530" s="121"/>
      <c r="AH530" s="121"/>
      <c r="AI530" s="121"/>
      <c r="AJ530" s="121"/>
      <c r="AK530" s="121"/>
      <c r="AL530" s="121"/>
      <c r="AM530" s="121"/>
      <c r="AN530" s="121"/>
      <c r="AO530" s="121"/>
      <c r="AP530" s="121"/>
      <c r="AQ530" s="121"/>
      <c r="AR530" s="121"/>
      <c r="AS530" s="121"/>
      <c r="AT530" s="121"/>
      <c r="AU530" s="121"/>
      <c r="AV530" s="121"/>
      <c r="AW530" s="121"/>
      <c r="AX530" s="121"/>
      <c r="AY530" s="121"/>
      <c r="AZ530" s="121"/>
      <c r="BA530" s="121"/>
      <c r="BB530" s="121"/>
      <c r="BC530" s="121"/>
      <c r="BD530" s="121"/>
      <c r="BE530" s="121"/>
      <c r="BF530" s="121"/>
      <c r="BG530" s="121"/>
      <c r="BH530" s="121"/>
      <c r="BI530" s="121"/>
      <c r="BJ530" s="121"/>
      <c r="BK530" s="121"/>
      <c r="BL530" s="121"/>
      <c r="BM530" s="121"/>
      <c r="BN530" s="121"/>
      <c r="BO530" s="121"/>
      <c r="BP530" s="121"/>
      <c r="BQ530" s="121"/>
      <c r="BR530" s="121"/>
      <c r="BS530" s="121"/>
      <c r="BT530" s="121"/>
      <c r="BU530" s="121"/>
      <c r="BV530" s="121"/>
      <c r="BW530" s="121"/>
      <c r="BX530" s="121"/>
    </row>
    <row r="531" spans="2:76" s="343" customFormat="1" x14ac:dyDescent="0.2">
      <c r="B531" s="383"/>
      <c r="J531" s="121"/>
      <c r="K531" s="121"/>
      <c r="L531" s="121"/>
      <c r="M531" s="121"/>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1"/>
      <c r="AL531" s="121"/>
      <c r="AM531" s="121"/>
      <c r="AN531" s="121"/>
      <c r="AO531" s="121"/>
      <c r="AP531" s="121"/>
      <c r="AQ531" s="121"/>
      <c r="AR531" s="121"/>
      <c r="AS531" s="121"/>
      <c r="AT531" s="121"/>
      <c r="AU531" s="121"/>
      <c r="AV531" s="121"/>
      <c r="AW531" s="121"/>
      <c r="AX531" s="121"/>
      <c r="AY531" s="121"/>
      <c r="AZ531" s="121"/>
      <c r="BA531" s="121"/>
      <c r="BB531" s="121"/>
      <c r="BC531" s="121"/>
      <c r="BD531" s="121"/>
      <c r="BE531" s="121"/>
      <c r="BF531" s="121"/>
      <c r="BG531" s="121"/>
      <c r="BH531" s="121"/>
      <c r="BI531" s="121"/>
      <c r="BJ531" s="121"/>
      <c r="BK531" s="121"/>
      <c r="BL531" s="121"/>
      <c r="BM531" s="121"/>
      <c r="BN531" s="121"/>
      <c r="BO531" s="121"/>
      <c r="BP531" s="121"/>
      <c r="BQ531" s="121"/>
      <c r="BR531" s="121"/>
      <c r="BS531" s="121"/>
      <c r="BT531" s="121"/>
      <c r="BU531" s="121"/>
      <c r="BV531" s="121"/>
      <c r="BW531" s="121"/>
      <c r="BX531" s="121"/>
    </row>
    <row r="532" spans="2:76" s="343" customFormat="1" x14ac:dyDescent="0.2">
      <c r="B532" s="383"/>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1"/>
      <c r="AL532" s="121"/>
      <c r="AM532" s="121"/>
      <c r="AN532" s="121"/>
      <c r="AO532" s="121"/>
      <c r="AP532" s="121"/>
      <c r="AQ532" s="121"/>
      <c r="AR532" s="121"/>
      <c r="AS532" s="121"/>
      <c r="AT532" s="121"/>
      <c r="AU532" s="121"/>
      <c r="AV532" s="121"/>
      <c r="AW532" s="121"/>
      <c r="AX532" s="121"/>
      <c r="AY532" s="121"/>
      <c r="AZ532" s="121"/>
      <c r="BA532" s="121"/>
      <c r="BB532" s="121"/>
      <c r="BC532" s="121"/>
      <c r="BD532" s="121"/>
      <c r="BE532" s="121"/>
      <c r="BF532" s="121"/>
      <c r="BG532" s="121"/>
      <c r="BH532" s="121"/>
      <c r="BI532" s="121"/>
      <c r="BJ532" s="121"/>
      <c r="BK532" s="121"/>
      <c r="BL532" s="121"/>
      <c r="BM532" s="121"/>
      <c r="BN532" s="121"/>
      <c r="BO532" s="121"/>
      <c r="BP532" s="121"/>
      <c r="BQ532" s="121"/>
      <c r="BR532" s="121"/>
      <c r="BS532" s="121"/>
      <c r="BT532" s="121"/>
      <c r="BU532" s="121"/>
      <c r="BV532" s="121"/>
      <c r="BW532" s="121"/>
      <c r="BX532" s="121"/>
    </row>
    <row r="533" spans="2:76" s="343" customFormat="1" x14ac:dyDescent="0.2">
      <c r="B533" s="383"/>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1"/>
      <c r="AL533" s="121"/>
      <c r="AM533" s="121"/>
      <c r="AN533" s="121"/>
      <c r="AO533" s="121"/>
      <c r="AP533" s="121"/>
      <c r="AQ533" s="121"/>
      <c r="AR533" s="121"/>
      <c r="AS533" s="121"/>
      <c r="AT533" s="121"/>
      <c r="AU533" s="121"/>
      <c r="AV533" s="121"/>
      <c r="AW533" s="121"/>
      <c r="AX533" s="121"/>
      <c r="AY533" s="121"/>
      <c r="AZ533" s="121"/>
      <c r="BA533" s="121"/>
      <c r="BB533" s="121"/>
      <c r="BC533" s="121"/>
      <c r="BD533" s="121"/>
      <c r="BE533" s="121"/>
      <c r="BF533" s="121"/>
      <c r="BG533" s="121"/>
      <c r="BH533" s="121"/>
      <c r="BI533" s="121"/>
      <c r="BJ533" s="121"/>
      <c r="BK533" s="121"/>
      <c r="BL533" s="121"/>
      <c r="BM533" s="121"/>
      <c r="BN533" s="121"/>
      <c r="BO533" s="121"/>
      <c r="BP533" s="121"/>
      <c r="BQ533" s="121"/>
      <c r="BR533" s="121"/>
      <c r="BS533" s="121"/>
      <c r="BT533" s="121"/>
      <c r="BU533" s="121"/>
      <c r="BV533" s="121"/>
      <c r="BW533" s="121"/>
      <c r="BX533" s="121"/>
    </row>
    <row r="534" spans="2:76" s="343" customFormat="1" x14ac:dyDescent="0.2">
      <c r="B534" s="383"/>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1"/>
      <c r="AL534" s="121"/>
      <c r="AM534" s="121"/>
      <c r="AN534" s="121"/>
      <c r="AO534" s="121"/>
      <c r="AP534" s="121"/>
      <c r="AQ534" s="121"/>
      <c r="AR534" s="121"/>
      <c r="AS534" s="121"/>
      <c r="AT534" s="121"/>
      <c r="AU534" s="121"/>
      <c r="AV534" s="121"/>
      <c r="AW534" s="121"/>
      <c r="AX534" s="121"/>
      <c r="AY534" s="121"/>
      <c r="AZ534" s="121"/>
      <c r="BA534" s="121"/>
      <c r="BB534" s="121"/>
      <c r="BC534" s="121"/>
      <c r="BD534" s="121"/>
      <c r="BE534" s="121"/>
      <c r="BF534" s="121"/>
      <c r="BG534" s="121"/>
      <c r="BH534" s="121"/>
      <c r="BI534" s="121"/>
      <c r="BJ534" s="121"/>
      <c r="BK534" s="121"/>
      <c r="BL534" s="121"/>
      <c r="BM534" s="121"/>
      <c r="BN534" s="121"/>
      <c r="BO534" s="121"/>
      <c r="BP534" s="121"/>
      <c r="BQ534" s="121"/>
      <c r="BR534" s="121"/>
      <c r="BS534" s="121"/>
      <c r="BT534" s="121"/>
      <c r="BU534" s="121"/>
      <c r="BV534" s="121"/>
      <c r="BW534" s="121"/>
      <c r="BX534" s="121"/>
    </row>
    <row r="535" spans="2:76" s="343" customFormat="1" x14ac:dyDescent="0.2">
      <c r="B535" s="383"/>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1"/>
      <c r="AY535" s="121"/>
      <c r="AZ535" s="121"/>
      <c r="BA535" s="121"/>
      <c r="BB535" s="121"/>
      <c r="BC535" s="121"/>
      <c r="BD535" s="121"/>
      <c r="BE535" s="121"/>
      <c r="BF535" s="121"/>
      <c r="BG535" s="121"/>
      <c r="BH535" s="121"/>
      <c r="BI535" s="121"/>
      <c r="BJ535" s="121"/>
      <c r="BK535" s="121"/>
      <c r="BL535" s="121"/>
      <c r="BM535" s="121"/>
      <c r="BN535" s="121"/>
      <c r="BO535" s="121"/>
      <c r="BP535" s="121"/>
      <c r="BQ535" s="121"/>
      <c r="BR535" s="121"/>
      <c r="BS535" s="121"/>
      <c r="BT535" s="121"/>
      <c r="BU535" s="121"/>
      <c r="BV535" s="121"/>
      <c r="BW535" s="121"/>
      <c r="BX535" s="121"/>
    </row>
    <row r="536" spans="2:76" s="343" customFormat="1" x14ac:dyDescent="0.2">
      <c r="B536" s="383"/>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1"/>
      <c r="AY536" s="121"/>
      <c r="AZ536" s="121"/>
      <c r="BA536" s="121"/>
      <c r="BB536" s="121"/>
      <c r="BC536" s="121"/>
      <c r="BD536" s="121"/>
      <c r="BE536" s="121"/>
      <c r="BF536" s="121"/>
      <c r="BG536" s="121"/>
      <c r="BH536" s="121"/>
      <c r="BI536" s="121"/>
      <c r="BJ536" s="121"/>
      <c r="BK536" s="121"/>
      <c r="BL536" s="121"/>
      <c r="BM536" s="121"/>
      <c r="BN536" s="121"/>
      <c r="BO536" s="121"/>
      <c r="BP536" s="121"/>
      <c r="BQ536" s="121"/>
      <c r="BR536" s="121"/>
      <c r="BS536" s="121"/>
      <c r="BT536" s="121"/>
      <c r="BU536" s="121"/>
      <c r="BV536" s="121"/>
      <c r="BW536" s="121"/>
      <c r="BX536" s="121"/>
    </row>
    <row r="537" spans="2:76" s="343" customFormat="1" x14ac:dyDescent="0.2">
      <c r="B537" s="383"/>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c r="AN537" s="121"/>
      <c r="AO537" s="121"/>
      <c r="AP537" s="121"/>
      <c r="AQ537" s="121"/>
      <c r="AR537" s="121"/>
      <c r="AS537" s="121"/>
      <c r="AT537" s="121"/>
      <c r="AU537" s="121"/>
      <c r="AV537" s="121"/>
      <c r="AW537" s="121"/>
      <c r="AX537" s="121"/>
      <c r="AY537" s="121"/>
      <c r="AZ537" s="121"/>
      <c r="BA537" s="121"/>
      <c r="BB537" s="121"/>
      <c r="BC537" s="121"/>
      <c r="BD537" s="121"/>
      <c r="BE537" s="121"/>
      <c r="BF537" s="121"/>
      <c r="BG537" s="121"/>
      <c r="BH537" s="121"/>
      <c r="BI537" s="121"/>
      <c r="BJ537" s="121"/>
      <c r="BK537" s="121"/>
      <c r="BL537" s="121"/>
      <c r="BM537" s="121"/>
      <c r="BN537" s="121"/>
      <c r="BO537" s="121"/>
      <c r="BP537" s="121"/>
      <c r="BQ537" s="121"/>
      <c r="BR537" s="121"/>
      <c r="BS537" s="121"/>
      <c r="BT537" s="121"/>
      <c r="BU537" s="121"/>
      <c r="BV537" s="121"/>
      <c r="BW537" s="121"/>
      <c r="BX537" s="121"/>
    </row>
    <row r="538" spans="2:76" s="343" customFormat="1" x14ac:dyDescent="0.2">
      <c r="B538" s="383"/>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1"/>
      <c r="AL538" s="121"/>
      <c r="AM538" s="121"/>
      <c r="AN538" s="121"/>
      <c r="AO538" s="121"/>
      <c r="AP538" s="121"/>
      <c r="AQ538" s="121"/>
      <c r="AR538" s="121"/>
      <c r="AS538" s="121"/>
      <c r="AT538" s="121"/>
      <c r="AU538" s="121"/>
      <c r="AV538" s="121"/>
      <c r="AW538" s="121"/>
      <c r="AX538" s="121"/>
      <c r="AY538" s="121"/>
      <c r="AZ538" s="121"/>
      <c r="BA538" s="121"/>
      <c r="BB538" s="121"/>
      <c r="BC538" s="121"/>
      <c r="BD538" s="121"/>
      <c r="BE538" s="121"/>
      <c r="BF538" s="121"/>
      <c r="BG538" s="121"/>
      <c r="BH538" s="121"/>
      <c r="BI538" s="121"/>
      <c r="BJ538" s="121"/>
      <c r="BK538" s="121"/>
      <c r="BL538" s="121"/>
      <c r="BM538" s="121"/>
      <c r="BN538" s="121"/>
      <c r="BO538" s="121"/>
      <c r="BP538" s="121"/>
      <c r="BQ538" s="121"/>
      <c r="BR538" s="121"/>
      <c r="BS538" s="121"/>
      <c r="BT538" s="121"/>
      <c r="BU538" s="121"/>
      <c r="BV538" s="121"/>
      <c r="BW538" s="121"/>
      <c r="BX538" s="121"/>
    </row>
  </sheetData>
  <sheetProtection password="CC33" sheet="1" objects="1" scenarios="1" selectLockedCells="1"/>
  <mergeCells count="50">
    <mergeCell ref="B45:H45"/>
    <mergeCell ref="B1:H1"/>
    <mergeCell ref="B2:H2"/>
    <mergeCell ref="B3:H3"/>
    <mergeCell ref="B16:H16"/>
    <mergeCell ref="B42:H42"/>
    <mergeCell ref="B97:H97"/>
    <mergeCell ref="B46:H46"/>
    <mergeCell ref="B47:H47"/>
    <mergeCell ref="B48:H48"/>
    <mergeCell ref="B49:H49"/>
    <mergeCell ref="B51:H51"/>
    <mergeCell ref="B64:H64"/>
    <mergeCell ref="B90:H90"/>
    <mergeCell ref="B93:H93"/>
    <mergeCell ref="B94:H94"/>
    <mergeCell ref="B95:H95"/>
    <mergeCell ref="B96:H96"/>
    <mergeCell ref="B189:H189"/>
    <mergeCell ref="B99:H99"/>
    <mergeCell ref="B112:H112"/>
    <mergeCell ref="B138:H138"/>
    <mergeCell ref="B141:H141"/>
    <mergeCell ref="B142:H142"/>
    <mergeCell ref="B143:H143"/>
    <mergeCell ref="B144:H144"/>
    <mergeCell ref="B145:H145"/>
    <mergeCell ref="B147:H147"/>
    <mergeCell ref="B160:H160"/>
    <mergeCell ref="B186:H186"/>
    <mergeCell ref="B241:H241"/>
    <mergeCell ref="B190:H190"/>
    <mergeCell ref="B191:H191"/>
    <mergeCell ref="B192:H192"/>
    <mergeCell ref="B193:H193"/>
    <mergeCell ref="B195:H195"/>
    <mergeCell ref="B208:H208"/>
    <mergeCell ref="B234:H234"/>
    <mergeCell ref="B237:H237"/>
    <mergeCell ref="B238:H238"/>
    <mergeCell ref="B239:H239"/>
    <mergeCell ref="B240:H240"/>
    <mergeCell ref="B288:H288"/>
    <mergeCell ref="B289:H289"/>
    <mergeCell ref="B243:H243"/>
    <mergeCell ref="B256:H256"/>
    <mergeCell ref="B282:H282"/>
    <mergeCell ref="B285:H285"/>
    <mergeCell ref="B286:H286"/>
    <mergeCell ref="B287:H287"/>
  </mergeCells>
  <pageMargins left="0.75" right="0.75" top="1" bottom="1" header="0.5" footer="0.5"/>
  <pageSetup scale="87"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BV427"/>
  <sheetViews>
    <sheetView zoomScale="90" zoomScaleNormal="90" zoomScalePageLayoutView="90" workbookViewId="0">
      <pane xSplit="1" ySplit="3" topLeftCell="B4" activePane="bottomRight" state="frozen"/>
      <selection pane="topRight" activeCell="B1" sqref="B1"/>
      <selection pane="bottomLeft" activeCell="A4" sqref="A4"/>
      <selection pane="bottomRight" activeCell="E4" sqref="E4"/>
    </sheetView>
  </sheetViews>
  <sheetFormatPr baseColWidth="10" defaultColWidth="8.83203125" defaultRowHeight="16" x14ac:dyDescent="0.2"/>
  <cols>
    <col min="1" max="1" width="9.1640625" style="91" customWidth="1"/>
    <col min="2" max="2" width="31.33203125" style="132" customWidth="1"/>
    <col min="3" max="3" width="14.33203125" style="111" customWidth="1"/>
    <col min="4" max="4" width="6.1640625" style="111" customWidth="1"/>
    <col min="5" max="5" width="14.33203125" style="111" customWidth="1"/>
    <col min="6" max="6" width="11.33203125" style="111" customWidth="1"/>
    <col min="7" max="7" width="19.1640625" style="99" customWidth="1"/>
    <col min="8" max="8" width="15.1640625" style="112" customWidth="1"/>
    <col min="9" max="9" width="14.5" style="112" customWidth="1"/>
    <col min="10" max="10" width="22.1640625" style="112" customWidth="1"/>
    <col min="11" max="74" width="8.83203125" style="112" customWidth="1"/>
    <col min="75" max="16384" width="8.83203125" style="91"/>
  </cols>
  <sheetData>
    <row r="1" spans="2:74" ht="54" customHeight="1" x14ac:dyDescent="0.2"/>
    <row r="2" spans="2:74" ht="45" customHeight="1" x14ac:dyDescent="0.25">
      <c r="B2" s="682" t="s">
        <v>295</v>
      </c>
      <c r="C2" s="682"/>
      <c r="D2" s="682"/>
      <c r="E2" s="682"/>
      <c r="F2" s="682"/>
      <c r="G2" s="682"/>
      <c r="H2" s="379"/>
      <c r="I2" s="379"/>
      <c r="J2" s="379"/>
      <c r="K2" s="379"/>
      <c r="L2" s="379"/>
      <c r="M2" s="379"/>
      <c r="N2" s="379"/>
      <c r="O2" s="379"/>
      <c r="P2" s="379"/>
      <c r="Q2" s="379"/>
      <c r="R2" s="379"/>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row>
    <row r="3" spans="2:74" s="69" customFormat="1" ht="25" thickBot="1" x14ac:dyDescent="0.25">
      <c r="B3" s="679" t="s">
        <v>378</v>
      </c>
      <c r="C3" s="679"/>
      <c r="D3" s="679"/>
      <c r="E3" s="679"/>
      <c r="F3" s="679"/>
      <c r="G3" s="679"/>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row>
    <row r="4" spans="2:74" s="137" customFormat="1" ht="17" thickBot="1" x14ac:dyDescent="0.25">
      <c r="B4" s="680" t="s">
        <v>244</v>
      </c>
      <c r="C4" s="680"/>
      <c r="D4" s="680"/>
      <c r="E4" s="518"/>
      <c r="F4" s="432"/>
      <c r="G4" s="432"/>
      <c r="H4" s="74"/>
      <c r="I4" s="74"/>
      <c r="J4" s="72"/>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row>
    <row r="5" spans="2:74" s="77" customFormat="1" ht="17" thickBot="1" x14ac:dyDescent="0.25">
      <c r="B5" s="70"/>
      <c r="C5" s="71"/>
      <c r="D5" s="71"/>
      <c r="E5" s="71"/>
      <c r="F5" s="71"/>
      <c r="G5" s="71"/>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row>
    <row r="6" spans="2:74" s="140" customFormat="1" ht="17" thickBot="1" x14ac:dyDescent="0.25">
      <c r="B6" s="433" t="s">
        <v>245</v>
      </c>
      <c r="C6" s="343"/>
      <c r="D6" s="343"/>
      <c r="E6" s="343"/>
      <c r="F6" s="343"/>
      <c r="G6" s="536">
        <f>E4/12</f>
        <v>0</v>
      </c>
      <c r="H6" s="537"/>
      <c r="I6" s="86"/>
      <c r="J6" s="72"/>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row>
    <row r="7" spans="2:74" s="77" customFormat="1" ht="81.5" customHeight="1" thickBot="1" x14ac:dyDescent="0.25">
      <c r="B7" s="328"/>
      <c r="C7" s="435" t="s">
        <v>380</v>
      </c>
      <c r="D7" s="346"/>
      <c r="E7" s="346"/>
      <c r="F7" s="346"/>
      <c r="G7" s="377"/>
      <c r="H7" s="538"/>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row>
    <row r="8" spans="2:74" ht="17" thickBot="1" x14ac:dyDescent="0.25">
      <c r="B8" s="436" t="s">
        <v>234</v>
      </c>
      <c r="C8" s="442">
        <v>0.1</v>
      </c>
      <c r="D8" s="348" t="s">
        <v>247</v>
      </c>
      <c r="E8" s="376">
        <f>$G$6</f>
        <v>0</v>
      </c>
      <c r="F8" s="343"/>
      <c r="G8" s="536">
        <f>C8*E8</f>
        <v>0</v>
      </c>
      <c r="H8" s="539"/>
      <c r="J8" s="72"/>
    </row>
    <row r="9" spans="2:74" s="77" customFormat="1" ht="17" thickBot="1" x14ac:dyDescent="0.25">
      <c r="B9" s="328"/>
      <c r="C9" s="392"/>
      <c r="D9" s="346"/>
      <c r="E9" s="346"/>
      <c r="F9" s="346"/>
      <c r="G9" s="377"/>
      <c r="H9" s="538"/>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row>
    <row r="10" spans="2:74" ht="17" thickBot="1" x14ac:dyDescent="0.25">
      <c r="B10" s="436" t="s">
        <v>339</v>
      </c>
      <c r="C10" s="443">
        <v>3.6400000000000002E-2</v>
      </c>
      <c r="D10" s="348" t="s">
        <v>247</v>
      </c>
      <c r="E10" s="376">
        <f t="shared" ref="E10:E14" si="0">$G$6</f>
        <v>0</v>
      </c>
      <c r="F10" s="343"/>
      <c r="G10" s="363">
        <f>C10*E10</f>
        <v>0</v>
      </c>
      <c r="H10" s="539"/>
    </row>
    <row r="11" spans="2:74" ht="17" thickBot="1" x14ac:dyDescent="0.25">
      <c r="B11" s="436" t="s">
        <v>340</v>
      </c>
      <c r="C11" s="443">
        <v>6.2E-2</v>
      </c>
      <c r="D11" s="348" t="s">
        <v>247</v>
      </c>
      <c r="E11" s="376">
        <f t="shared" si="0"/>
        <v>0</v>
      </c>
      <c r="F11" s="343"/>
      <c r="G11" s="363">
        <f>C11*E11</f>
        <v>0</v>
      </c>
      <c r="H11" s="539"/>
    </row>
    <row r="12" spans="2:74" ht="17" thickBot="1" x14ac:dyDescent="0.25">
      <c r="B12" s="436" t="s">
        <v>341</v>
      </c>
      <c r="C12" s="443">
        <v>1.4500000000000001E-2</v>
      </c>
      <c r="D12" s="348" t="s">
        <v>247</v>
      </c>
      <c r="E12" s="376">
        <f t="shared" si="0"/>
        <v>0</v>
      </c>
      <c r="F12" s="343"/>
      <c r="G12" s="363">
        <f t="shared" ref="G12:G14" si="1">C12*E12</f>
        <v>0</v>
      </c>
      <c r="H12" s="539"/>
    </row>
    <row r="13" spans="2:74" ht="17" thickBot="1" x14ac:dyDescent="0.25">
      <c r="B13" s="436" t="s">
        <v>342</v>
      </c>
      <c r="C13" s="443">
        <v>0.02</v>
      </c>
      <c r="D13" s="348" t="s">
        <v>247</v>
      </c>
      <c r="E13" s="376">
        <f t="shared" si="0"/>
        <v>0</v>
      </c>
      <c r="F13" s="343"/>
      <c r="G13" s="363">
        <f t="shared" si="1"/>
        <v>0</v>
      </c>
      <c r="H13" s="539"/>
    </row>
    <row r="14" spans="2:74" ht="17" thickBot="1" x14ac:dyDescent="0.25">
      <c r="B14" s="436" t="s">
        <v>313</v>
      </c>
      <c r="C14" s="443">
        <v>0</v>
      </c>
      <c r="D14" s="348" t="s">
        <v>247</v>
      </c>
      <c r="E14" s="376">
        <f t="shared" si="0"/>
        <v>0</v>
      </c>
      <c r="F14" s="343"/>
      <c r="G14" s="363">
        <f t="shared" si="1"/>
        <v>0</v>
      </c>
      <c r="H14" s="539"/>
    </row>
    <row r="15" spans="2:74" s="77" customFormat="1" ht="17" thickBot="1" x14ac:dyDescent="0.25">
      <c r="B15" s="328" t="s">
        <v>392</v>
      </c>
      <c r="C15" s="544">
        <f>SUM(C10:C14)</f>
        <v>0.13289999999999999</v>
      </c>
      <c r="D15" s="346"/>
      <c r="E15" s="346"/>
      <c r="F15" s="346"/>
      <c r="G15" s="542">
        <f>SUM(G10:G14)</f>
        <v>0</v>
      </c>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row>
    <row r="16" spans="2:74" s="140" customFormat="1" ht="17" thickBot="1" x14ac:dyDescent="0.25">
      <c r="B16" s="433" t="s">
        <v>306</v>
      </c>
      <c r="C16" s="393"/>
      <c r="D16" s="343"/>
      <c r="E16" s="343"/>
      <c r="F16" s="343"/>
      <c r="G16" s="536">
        <f>G6-G8-G15</f>
        <v>0</v>
      </c>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row>
    <row r="17" spans="2:74" ht="17" thickBot="1" x14ac:dyDescent="0.25">
      <c r="B17" s="141"/>
      <c r="C17" s="394"/>
      <c r="D17" s="99"/>
      <c r="E17" s="99"/>
      <c r="F17" s="99"/>
      <c r="G17" s="540"/>
      <c r="H17" s="541">
        <f>G16*12</f>
        <v>0</v>
      </c>
      <c r="I17" s="543" t="s">
        <v>385</v>
      </c>
    </row>
    <row r="18" spans="2:74" s="291" customFormat="1" ht="18" x14ac:dyDescent="0.2">
      <c r="B18" s="484" t="s">
        <v>82</v>
      </c>
      <c r="C18" s="485" t="s">
        <v>246</v>
      </c>
      <c r="D18" s="486"/>
      <c r="E18" s="486" t="s">
        <v>230</v>
      </c>
      <c r="F18" s="486"/>
      <c r="G18" s="486" t="s">
        <v>89</v>
      </c>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row>
    <row r="19" spans="2:74" s="112" customFormat="1" ht="12.5" customHeight="1" thickBot="1" x14ac:dyDescent="0.25">
      <c r="B19" s="438" t="s">
        <v>379</v>
      </c>
      <c r="C19" s="394"/>
      <c r="D19" s="99"/>
      <c r="E19" s="99"/>
      <c r="F19" s="99"/>
      <c r="G19" s="99"/>
    </row>
    <row r="20" spans="2:74" s="140" customFormat="1" ht="17" thickBot="1" x14ac:dyDescent="0.25">
      <c r="B20" s="439" t="s">
        <v>235</v>
      </c>
      <c r="C20" s="442">
        <v>0.32</v>
      </c>
      <c r="D20" s="348" t="s">
        <v>247</v>
      </c>
      <c r="E20" s="376">
        <f>$G$16</f>
        <v>0</v>
      </c>
      <c r="F20" s="349" t="s">
        <v>49</v>
      </c>
      <c r="G20" s="363">
        <f>C20*E20</f>
        <v>0</v>
      </c>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row>
    <row r="21" spans="2:74" s="77" customFormat="1" ht="17" thickBot="1" x14ac:dyDescent="0.25">
      <c r="B21" s="440"/>
      <c r="C21" s="395"/>
      <c r="D21" s="346"/>
      <c r="E21" s="377"/>
      <c r="F21" s="346"/>
      <c r="G21" s="346"/>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row>
    <row r="22" spans="2:74" ht="17" thickBot="1" x14ac:dyDescent="0.25">
      <c r="B22" s="440" t="s">
        <v>236</v>
      </c>
      <c r="C22" s="442">
        <v>0.12</v>
      </c>
      <c r="D22" s="348" t="s">
        <v>247</v>
      </c>
      <c r="E22" s="376">
        <f>$G$16</f>
        <v>0</v>
      </c>
      <c r="F22" s="349" t="s">
        <v>49</v>
      </c>
      <c r="G22" s="363">
        <f>C22*E22</f>
        <v>0</v>
      </c>
    </row>
    <row r="23" spans="2:74" ht="17" thickBot="1" x14ac:dyDescent="0.25">
      <c r="B23" s="440"/>
      <c r="C23" s="396"/>
      <c r="D23" s="348"/>
      <c r="E23" s="376"/>
      <c r="F23" s="348"/>
      <c r="G23" s="348"/>
    </row>
    <row r="24" spans="2:74" ht="17" thickBot="1" x14ac:dyDescent="0.25">
      <c r="B24" s="440" t="s">
        <v>237</v>
      </c>
      <c r="C24" s="442">
        <v>0.13</v>
      </c>
      <c r="D24" s="348" t="s">
        <v>247</v>
      </c>
      <c r="E24" s="376">
        <f>$G$16</f>
        <v>0</v>
      </c>
      <c r="F24" s="349" t="s">
        <v>49</v>
      </c>
      <c r="G24" s="363">
        <f>C24*E24</f>
        <v>0</v>
      </c>
    </row>
    <row r="25" spans="2:74" ht="17" thickBot="1" x14ac:dyDescent="0.25">
      <c r="B25" s="440"/>
      <c r="C25" s="396"/>
      <c r="D25" s="348"/>
      <c r="E25" s="376"/>
      <c r="F25" s="348"/>
      <c r="G25" s="348"/>
    </row>
    <row r="26" spans="2:74" ht="17" thickBot="1" x14ac:dyDescent="0.25">
      <c r="B26" s="440" t="s">
        <v>238</v>
      </c>
      <c r="C26" s="442">
        <v>0.05</v>
      </c>
      <c r="D26" s="348" t="s">
        <v>247</v>
      </c>
      <c r="E26" s="376">
        <f>$G$16</f>
        <v>0</v>
      </c>
      <c r="F26" s="349" t="s">
        <v>49</v>
      </c>
      <c r="G26" s="363">
        <f>C26*E26</f>
        <v>0</v>
      </c>
    </row>
    <row r="27" spans="2:74" ht="17" thickBot="1" x14ac:dyDescent="0.25">
      <c r="B27" s="440"/>
      <c r="C27" s="396"/>
      <c r="D27" s="348"/>
      <c r="E27" s="376"/>
      <c r="F27" s="348"/>
      <c r="G27" s="348"/>
    </row>
    <row r="28" spans="2:74" s="140" customFormat="1" ht="14.5" customHeight="1" thickBot="1" x14ac:dyDescent="0.25">
      <c r="B28" s="439" t="s">
        <v>239</v>
      </c>
      <c r="C28" s="442">
        <v>0.05</v>
      </c>
      <c r="D28" s="348" t="s">
        <v>247</v>
      </c>
      <c r="E28" s="376">
        <f>$G$16</f>
        <v>0</v>
      </c>
      <c r="F28" s="349" t="s">
        <v>49</v>
      </c>
      <c r="G28" s="363">
        <f>C28*E28</f>
        <v>0</v>
      </c>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row>
    <row r="29" spans="2:74" s="140" customFormat="1" ht="14.5" customHeight="1" thickBot="1" x14ac:dyDescent="0.25">
      <c r="B29" s="439"/>
      <c r="C29" s="396"/>
      <c r="D29" s="348"/>
      <c r="E29" s="376"/>
      <c r="F29" s="348"/>
      <c r="G29" s="348"/>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row>
    <row r="30" spans="2:74" ht="17" thickBot="1" x14ac:dyDescent="0.25">
      <c r="B30" s="440" t="s">
        <v>240</v>
      </c>
      <c r="C30" s="442">
        <v>7.0000000000000007E-2</v>
      </c>
      <c r="D30" s="348" t="s">
        <v>247</v>
      </c>
      <c r="E30" s="376">
        <f>$G$16</f>
        <v>0</v>
      </c>
      <c r="F30" s="349" t="s">
        <v>49</v>
      </c>
      <c r="G30" s="363">
        <f>C30*E30</f>
        <v>0</v>
      </c>
    </row>
    <row r="31" spans="2:74" ht="17" thickBot="1" x14ac:dyDescent="0.25">
      <c r="B31" s="440"/>
      <c r="C31" s="396"/>
      <c r="D31" s="348"/>
      <c r="E31" s="376"/>
      <c r="F31" s="348"/>
      <c r="G31" s="348"/>
    </row>
    <row r="32" spans="2:74" ht="17" thickBot="1" x14ac:dyDescent="0.25">
      <c r="B32" s="440" t="s">
        <v>156</v>
      </c>
      <c r="C32" s="442">
        <v>0.05</v>
      </c>
      <c r="D32" s="348" t="s">
        <v>247</v>
      </c>
      <c r="E32" s="376">
        <f>$G$16</f>
        <v>0</v>
      </c>
      <c r="F32" s="349" t="s">
        <v>49</v>
      </c>
      <c r="G32" s="363">
        <f>C32*E32</f>
        <v>0</v>
      </c>
    </row>
    <row r="33" spans="1:8" ht="17" thickBot="1" x14ac:dyDescent="0.25">
      <c r="B33" s="328"/>
      <c r="C33" s="396"/>
      <c r="D33" s="348"/>
      <c r="E33" s="376"/>
      <c r="F33" s="348"/>
      <c r="G33" s="348"/>
    </row>
    <row r="34" spans="1:8" ht="17" thickBot="1" x14ac:dyDescent="0.25">
      <c r="B34" s="328" t="s">
        <v>241</v>
      </c>
      <c r="C34" s="442">
        <v>0.05</v>
      </c>
      <c r="D34" s="348" t="s">
        <v>247</v>
      </c>
      <c r="E34" s="376">
        <f>$G$16</f>
        <v>0</v>
      </c>
      <c r="F34" s="349" t="s">
        <v>49</v>
      </c>
      <c r="G34" s="363">
        <f>C34*E34</f>
        <v>0</v>
      </c>
    </row>
    <row r="35" spans="1:8" ht="17" thickBot="1" x14ac:dyDescent="0.25">
      <c r="B35" s="328"/>
      <c r="C35" s="396"/>
      <c r="D35" s="348"/>
      <c r="E35" s="376"/>
      <c r="F35" s="348"/>
      <c r="G35" s="348"/>
    </row>
    <row r="36" spans="1:8" s="112" customFormat="1" ht="17" thickBot="1" x14ac:dyDescent="0.25">
      <c r="A36" s="91"/>
      <c r="B36" s="328" t="s">
        <v>300</v>
      </c>
      <c r="C36" s="442">
        <v>0.04</v>
      </c>
      <c r="D36" s="348" t="s">
        <v>247</v>
      </c>
      <c r="E36" s="376">
        <f>$G$16</f>
        <v>0</v>
      </c>
      <c r="F36" s="349" t="s">
        <v>49</v>
      </c>
      <c r="G36" s="363">
        <f>C36*E36</f>
        <v>0</v>
      </c>
    </row>
    <row r="37" spans="1:8" s="112" customFormat="1" ht="17" thickBot="1" x14ac:dyDescent="0.25">
      <c r="A37" s="91"/>
      <c r="B37" s="328"/>
      <c r="C37" s="396"/>
      <c r="D37" s="348"/>
      <c r="E37" s="376"/>
      <c r="F37" s="348"/>
      <c r="G37" s="348"/>
    </row>
    <row r="38" spans="1:8" s="112" customFormat="1" ht="17" thickBot="1" x14ac:dyDescent="0.25">
      <c r="A38" s="91"/>
      <c r="B38" s="328" t="s">
        <v>242</v>
      </c>
      <c r="C38" s="442">
        <v>0.05</v>
      </c>
      <c r="D38" s="348" t="s">
        <v>247</v>
      </c>
      <c r="E38" s="376">
        <f>$G$16</f>
        <v>0</v>
      </c>
      <c r="F38" s="349" t="s">
        <v>49</v>
      </c>
      <c r="G38" s="363">
        <f>C38*E38</f>
        <v>0</v>
      </c>
    </row>
    <row r="39" spans="1:8" s="112" customFormat="1" ht="17" thickBot="1" x14ac:dyDescent="0.25">
      <c r="A39" s="91"/>
      <c r="B39" s="328"/>
      <c r="C39" s="396"/>
      <c r="D39" s="348"/>
      <c r="E39" s="376"/>
      <c r="F39" s="348"/>
      <c r="G39" s="348"/>
    </row>
    <row r="40" spans="1:8" s="112" customFormat="1" ht="17" thickBot="1" x14ac:dyDescent="0.25">
      <c r="A40" s="91"/>
      <c r="B40" s="328" t="s">
        <v>248</v>
      </c>
      <c r="C40" s="442">
        <v>0.02</v>
      </c>
      <c r="D40" s="348" t="s">
        <v>247</v>
      </c>
      <c r="E40" s="376">
        <f>$G$16</f>
        <v>0</v>
      </c>
      <c r="F40" s="349" t="s">
        <v>49</v>
      </c>
      <c r="G40" s="363">
        <f>C40*E40</f>
        <v>0</v>
      </c>
    </row>
    <row r="41" spans="1:8" s="112" customFormat="1" ht="17" thickBot="1" x14ac:dyDescent="0.25">
      <c r="A41" s="91"/>
      <c r="B41" s="328"/>
      <c r="C41" s="396"/>
      <c r="D41" s="348"/>
      <c r="E41" s="376"/>
      <c r="F41" s="348"/>
      <c r="G41" s="348"/>
    </row>
    <row r="42" spans="1:8" s="112" customFormat="1" ht="19" thickBot="1" x14ac:dyDescent="0.25">
      <c r="A42" s="91"/>
      <c r="B42" s="487" t="s">
        <v>381</v>
      </c>
      <c r="C42" s="442">
        <v>0.05</v>
      </c>
      <c r="D42" s="488" t="s">
        <v>247</v>
      </c>
      <c r="E42" s="489">
        <f>$G$16</f>
        <v>0</v>
      </c>
      <c r="F42" s="490" t="s">
        <v>49</v>
      </c>
      <c r="G42" s="491">
        <f>C42*E42</f>
        <v>0</v>
      </c>
    </row>
    <row r="43" spans="1:8" s="112" customFormat="1" ht="17" thickBot="1" x14ac:dyDescent="0.25">
      <c r="A43" s="91"/>
      <c r="B43" s="328" t="s">
        <v>305</v>
      </c>
      <c r="C43" s="397">
        <f>SUM(C20:C42)</f>
        <v>1.0000000000000004</v>
      </c>
      <c r="D43" s="348"/>
      <c r="E43" s="343"/>
      <c r="F43" s="349"/>
      <c r="G43" s="355"/>
    </row>
    <row r="44" spans="1:8" s="123" customFormat="1" ht="19" thickBot="1" x14ac:dyDescent="0.25">
      <c r="B44" s="484" t="s">
        <v>283</v>
      </c>
      <c r="C44" s="492"/>
      <c r="D44" s="492"/>
      <c r="E44" s="493"/>
      <c r="F44" s="492"/>
      <c r="G44" s="494">
        <f>SUM(G20:G42)</f>
        <v>0</v>
      </c>
      <c r="H44" s="351" t="str">
        <f>IF(G44&lt;=G16,"OK","Too High")</f>
        <v>OK</v>
      </c>
    </row>
    <row r="45" spans="1:8" s="112" customFormat="1" ht="13" x14ac:dyDescent="0.15">
      <c r="A45" s="91"/>
      <c r="B45" s="195"/>
      <c r="C45" s="98"/>
      <c r="D45" s="98"/>
      <c r="E45" s="98"/>
      <c r="F45" s="98"/>
      <c r="G45" s="98"/>
    </row>
    <row r="46" spans="1:8" s="112" customFormat="1" ht="15" x14ac:dyDescent="0.15">
      <c r="A46" s="91"/>
      <c r="B46" s="528" t="s">
        <v>406</v>
      </c>
      <c r="C46" s="529"/>
      <c r="D46" s="529"/>
      <c r="E46" s="529"/>
      <c r="F46" s="529"/>
      <c r="G46" s="529"/>
    </row>
    <row r="47" spans="1:8" s="112" customFormat="1" ht="31.75" customHeight="1" x14ac:dyDescent="0.15">
      <c r="A47" s="91"/>
      <c r="B47" s="683" t="s">
        <v>383</v>
      </c>
      <c r="C47" s="683"/>
      <c r="D47" s="683"/>
      <c r="E47" s="683"/>
      <c r="F47" s="683"/>
      <c r="G47" s="683"/>
      <c r="H47" s="535"/>
    </row>
    <row r="48" spans="1:8" s="112" customFormat="1" ht="31.75" customHeight="1" x14ac:dyDescent="0.15">
      <c r="A48" s="91"/>
      <c r="B48" s="683" t="s">
        <v>390</v>
      </c>
      <c r="C48" s="683"/>
      <c r="D48" s="683"/>
      <c r="E48" s="683"/>
      <c r="F48" s="683"/>
      <c r="G48" s="683"/>
      <c r="H48" s="535"/>
    </row>
    <row r="49" spans="1:7" s="112" customFormat="1" ht="15" x14ac:dyDescent="0.15">
      <c r="A49" s="91"/>
      <c r="B49" s="681" t="s">
        <v>382</v>
      </c>
      <c r="C49" s="681"/>
      <c r="D49" s="681"/>
      <c r="E49" s="681"/>
      <c r="F49" s="681"/>
      <c r="G49" s="681"/>
    </row>
    <row r="50" spans="1:7" s="112" customFormat="1" ht="13.75" customHeight="1" x14ac:dyDescent="0.15">
      <c r="A50" s="91"/>
    </row>
    <row r="51" spans="1:7" s="112" customFormat="1" x14ac:dyDescent="0.2">
      <c r="A51" s="91"/>
      <c r="B51" s="124"/>
      <c r="C51" s="99"/>
      <c r="D51" s="99"/>
      <c r="E51" s="99"/>
      <c r="F51" s="99"/>
      <c r="G51" s="99"/>
    </row>
    <row r="52" spans="1:7" s="112" customFormat="1" x14ac:dyDescent="0.2">
      <c r="A52" s="441" t="s">
        <v>293</v>
      </c>
      <c r="B52" s="124"/>
      <c r="C52" s="99"/>
      <c r="D52" s="99"/>
      <c r="E52" s="99"/>
      <c r="F52" s="99"/>
      <c r="G52" s="99"/>
    </row>
    <row r="53" spans="1:7" s="112" customFormat="1" x14ac:dyDescent="0.2">
      <c r="A53" s="91"/>
      <c r="B53" s="124"/>
      <c r="C53" s="99"/>
      <c r="D53" s="99"/>
      <c r="E53" s="99"/>
      <c r="F53" s="99"/>
      <c r="G53" s="99"/>
    </row>
    <row r="54" spans="1:7" s="112" customFormat="1" x14ac:dyDescent="0.2">
      <c r="A54" s="91"/>
      <c r="B54" s="124"/>
      <c r="C54" s="99"/>
      <c r="D54" s="99"/>
      <c r="E54" s="99"/>
      <c r="F54" s="99"/>
      <c r="G54" s="99"/>
    </row>
    <row r="55" spans="1:7" s="112" customFormat="1" x14ac:dyDescent="0.2">
      <c r="A55" s="91"/>
      <c r="B55" s="124"/>
      <c r="C55" s="99"/>
      <c r="D55" s="99"/>
      <c r="E55" s="99"/>
      <c r="F55" s="99"/>
      <c r="G55" s="99"/>
    </row>
    <row r="56" spans="1:7" s="112" customFormat="1" x14ac:dyDescent="0.2">
      <c r="A56" s="91"/>
      <c r="B56" s="124"/>
      <c r="C56" s="99"/>
      <c r="D56" s="99"/>
      <c r="E56" s="99"/>
      <c r="F56" s="99"/>
      <c r="G56" s="99"/>
    </row>
    <row r="57" spans="1:7" s="102" customFormat="1" x14ac:dyDescent="0.2">
      <c r="B57" s="125"/>
      <c r="C57" s="101"/>
      <c r="D57" s="101"/>
      <c r="E57" s="71"/>
      <c r="F57" s="71"/>
      <c r="G57" s="71"/>
    </row>
    <row r="58" spans="1:7" s="86" customFormat="1" ht="14.5" customHeight="1" x14ac:dyDescent="0.2">
      <c r="B58" s="127"/>
      <c r="C58" s="99"/>
      <c r="D58" s="99"/>
      <c r="E58" s="99"/>
      <c r="F58" s="99"/>
      <c r="G58" s="99"/>
    </row>
    <row r="59" spans="1:7" s="112" customFormat="1" x14ac:dyDescent="0.2">
      <c r="A59" s="91"/>
      <c r="B59" s="124"/>
      <c r="C59" s="99"/>
      <c r="D59" s="99"/>
      <c r="E59" s="99"/>
      <c r="F59" s="99"/>
      <c r="G59" s="99"/>
    </row>
    <row r="60" spans="1:7" s="112" customFormat="1" x14ac:dyDescent="0.2">
      <c r="A60" s="91"/>
      <c r="B60" s="124"/>
      <c r="C60" s="99"/>
      <c r="D60" s="99"/>
      <c r="E60" s="99"/>
      <c r="F60" s="99"/>
      <c r="G60" s="99"/>
    </row>
    <row r="61" spans="1:7" s="112" customFormat="1" x14ac:dyDescent="0.2">
      <c r="A61" s="91"/>
      <c r="B61" s="124"/>
      <c r="C61" s="99"/>
      <c r="D61" s="99"/>
      <c r="E61" s="99"/>
      <c r="F61" s="99"/>
      <c r="G61" s="99"/>
    </row>
    <row r="62" spans="1:7" s="112" customFormat="1" x14ac:dyDescent="0.2">
      <c r="A62" s="91"/>
      <c r="B62" s="124"/>
      <c r="C62" s="99"/>
      <c r="D62" s="99"/>
      <c r="E62" s="99"/>
      <c r="F62" s="99"/>
      <c r="G62" s="99"/>
    </row>
    <row r="63" spans="1:7" s="102" customFormat="1" x14ac:dyDescent="0.2">
      <c r="B63" s="125"/>
      <c r="C63" s="101"/>
      <c r="D63" s="101"/>
      <c r="E63" s="71"/>
      <c r="F63" s="71"/>
      <c r="G63" s="71"/>
    </row>
    <row r="64" spans="1:7" s="86" customFormat="1" ht="14.5" customHeight="1" x14ac:dyDescent="0.2">
      <c r="B64" s="103"/>
      <c r="C64" s="99"/>
      <c r="D64" s="99"/>
      <c r="E64" s="99"/>
      <c r="F64" s="99"/>
      <c r="G64" s="99"/>
    </row>
    <row r="65" spans="1:7" s="86" customFormat="1" ht="14.5" customHeight="1" x14ac:dyDescent="0.2">
      <c r="B65" s="103"/>
      <c r="C65" s="99"/>
      <c r="D65" s="99"/>
      <c r="E65" s="99"/>
      <c r="F65" s="99"/>
      <c r="G65" s="99"/>
    </row>
    <row r="66" spans="1:7" s="86" customFormat="1" ht="14.5" customHeight="1" x14ac:dyDescent="0.2">
      <c r="B66" s="103"/>
      <c r="C66" s="99"/>
      <c r="D66" s="99"/>
      <c r="E66" s="99"/>
      <c r="F66" s="99"/>
      <c r="G66" s="99"/>
    </row>
    <row r="67" spans="1:7" s="86" customFormat="1" ht="14.5" customHeight="1" x14ac:dyDescent="0.2">
      <c r="B67" s="103"/>
      <c r="C67" s="99"/>
      <c r="D67" s="99"/>
      <c r="E67" s="99"/>
      <c r="F67" s="99"/>
      <c r="G67" s="99"/>
    </row>
    <row r="68" spans="1:7" s="86" customFormat="1" ht="14.5" customHeight="1" x14ac:dyDescent="0.2">
      <c r="B68" s="103"/>
      <c r="C68" s="99"/>
      <c r="D68" s="99"/>
      <c r="E68" s="99"/>
      <c r="F68" s="99"/>
      <c r="G68" s="99"/>
    </row>
    <row r="69" spans="1:7" s="112" customFormat="1" x14ac:dyDescent="0.2">
      <c r="A69" s="91"/>
      <c r="B69" s="103"/>
      <c r="C69" s="99"/>
      <c r="D69" s="99"/>
      <c r="E69" s="99"/>
      <c r="F69" s="99"/>
      <c r="G69" s="99"/>
    </row>
    <row r="70" spans="1:7" s="86" customFormat="1" ht="14.5" customHeight="1" x14ac:dyDescent="0.2">
      <c r="B70" s="103"/>
      <c r="C70" s="99"/>
      <c r="D70" s="99"/>
      <c r="E70" s="99"/>
      <c r="F70" s="99"/>
      <c r="G70" s="99"/>
    </row>
    <row r="71" spans="1:7" s="112" customFormat="1" x14ac:dyDescent="0.2">
      <c r="A71" s="91"/>
      <c r="B71" s="103"/>
      <c r="C71" s="99"/>
      <c r="D71" s="99"/>
      <c r="E71" s="99"/>
      <c r="F71" s="99"/>
      <c r="G71" s="99"/>
    </row>
    <row r="72" spans="1:7" s="112" customFormat="1" x14ac:dyDescent="0.2">
      <c r="A72" s="91"/>
      <c r="B72" s="103"/>
      <c r="C72" s="99"/>
      <c r="D72" s="99"/>
      <c r="E72" s="99"/>
      <c r="F72" s="99"/>
      <c r="G72" s="99"/>
    </row>
    <row r="73" spans="1:7" s="86" customFormat="1" ht="14.5" customHeight="1" x14ac:dyDescent="0.2">
      <c r="B73" s="103"/>
      <c r="C73" s="99"/>
      <c r="D73" s="99"/>
      <c r="E73" s="99"/>
      <c r="F73" s="99"/>
      <c r="G73" s="99"/>
    </row>
    <row r="74" spans="1:7" s="112" customFormat="1" x14ac:dyDescent="0.2">
      <c r="A74" s="91"/>
      <c r="B74" s="103"/>
      <c r="C74" s="99"/>
      <c r="D74" s="99"/>
      <c r="E74" s="99"/>
      <c r="F74" s="99"/>
      <c r="G74" s="99"/>
    </row>
    <row r="75" spans="1:7" s="86" customFormat="1" ht="14.5" customHeight="1" x14ac:dyDescent="0.2">
      <c r="B75" s="103"/>
      <c r="C75" s="99"/>
      <c r="D75" s="99"/>
      <c r="E75" s="99"/>
      <c r="F75" s="99"/>
      <c r="G75" s="99"/>
    </row>
    <row r="76" spans="1:7" s="112" customFormat="1" x14ac:dyDescent="0.2">
      <c r="A76" s="91"/>
      <c r="B76" s="103"/>
      <c r="C76" s="99"/>
      <c r="D76" s="99"/>
      <c r="E76" s="99"/>
      <c r="F76" s="99"/>
      <c r="G76" s="99"/>
    </row>
    <row r="77" spans="1:7" s="112" customFormat="1" x14ac:dyDescent="0.2">
      <c r="A77" s="91"/>
      <c r="B77" s="103"/>
      <c r="C77" s="99"/>
      <c r="D77" s="99"/>
      <c r="E77" s="99"/>
      <c r="F77" s="99"/>
      <c r="G77" s="99"/>
    </row>
    <row r="78" spans="1:7" s="86" customFormat="1" ht="14.5" customHeight="1" x14ac:dyDescent="0.2">
      <c r="B78" s="103"/>
      <c r="C78" s="99"/>
      <c r="D78" s="99"/>
      <c r="E78" s="99"/>
      <c r="F78" s="99"/>
      <c r="G78" s="99"/>
    </row>
    <row r="79" spans="1:7" s="112" customFormat="1" x14ac:dyDescent="0.2">
      <c r="A79" s="91"/>
      <c r="B79" s="103"/>
      <c r="C79" s="99"/>
      <c r="D79" s="99"/>
      <c r="E79" s="99"/>
      <c r="F79" s="99"/>
      <c r="G79" s="99"/>
    </row>
    <row r="80" spans="1:7" s="86" customFormat="1" ht="14.5" customHeight="1" x14ac:dyDescent="0.2">
      <c r="B80" s="103"/>
      <c r="C80" s="99"/>
      <c r="D80" s="99"/>
      <c r="E80" s="99"/>
      <c r="F80" s="99"/>
      <c r="G80" s="99"/>
    </row>
    <row r="81" spans="1:7" s="112" customFormat="1" x14ac:dyDescent="0.2">
      <c r="A81" s="91"/>
      <c r="B81" s="103"/>
      <c r="C81" s="99"/>
      <c r="D81" s="99"/>
      <c r="E81" s="99"/>
      <c r="F81" s="99"/>
      <c r="G81" s="99"/>
    </row>
    <row r="82" spans="1:7" s="112" customFormat="1" x14ac:dyDescent="0.2">
      <c r="A82" s="91"/>
      <c r="B82" s="103"/>
      <c r="C82" s="99"/>
      <c r="D82" s="99"/>
      <c r="E82" s="99"/>
      <c r="F82" s="99"/>
      <c r="G82" s="99"/>
    </row>
    <row r="83" spans="1:7" s="86" customFormat="1" ht="14.5" customHeight="1" x14ac:dyDescent="0.2">
      <c r="B83" s="103"/>
      <c r="C83" s="99"/>
      <c r="D83" s="99"/>
      <c r="E83" s="99"/>
      <c r="F83" s="99"/>
      <c r="G83" s="99"/>
    </row>
    <row r="84" spans="1:7" s="112" customFormat="1" x14ac:dyDescent="0.2">
      <c r="A84" s="91"/>
      <c r="B84" s="124"/>
      <c r="C84" s="99"/>
      <c r="D84" s="99"/>
      <c r="E84" s="99"/>
      <c r="F84" s="99"/>
      <c r="G84" s="99"/>
    </row>
    <row r="85" spans="1:7" s="102" customFormat="1" x14ac:dyDescent="0.2">
      <c r="B85" s="125"/>
      <c r="C85" s="101"/>
      <c r="D85" s="101"/>
      <c r="E85" s="71"/>
      <c r="F85" s="71"/>
      <c r="G85" s="71"/>
    </row>
    <row r="86" spans="1:7" s="86" customFormat="1" ht="14.5" customHeight="1" x14ac:dyDescent="0.2">
      <c r="B86" s="127"/>
      <c r="C86" s="99"/>
      <c r="D86" s="99"/>
      <c r="E86" s="99"/>
      <c r="F86" s="99"/>
      <c r="G86" s="99"/>
    </row>
    <row r="87" spans="1:7" s="112" customFormat="1" x14ac:dyDescent="0.2">
      <c r="A87" s="91"/>
      <c r="B87" s="124"/>
      <c r="C87" s="99"/>
      <c r="D87" s="99"/>
      <c r="E87" s="99"/>
      <c r="F87" s="99"/>
      <c r="G87" s="99"/>
    </row>
    <row r="88" spans="1:7" s="112" customFormat="1" x14ac:dyDescent="0.2">
      <c r="A88" s="91"/>
      <c r="B88" s="124"/>
      <c r="C88" s="99"/>
      <c r="D88" s="99"/>
      <c r="E88" s="99"/>
      <c r="F88" s="99"/>
      <c r="G88" s="99"/>
    </row>
    <row r="89" spans="1:7" s="86" customFormat="1" ht="14.5" customHeight="1" x14ac:dyDescent="0.2">
      <c r="B89" s="127"/>
      <c r="C89" s="99"/>
      <c r="D89" s="99"/>
      <c r="E89" s="99"/>
      <c r="F89" s="99"/>
      <c r="G89" s="99"/>
    </row>
    <row r="90" spans="1:7" s="112" customFormat="1" x14ac:dyDescent="0.2">
      <c r="A90" s="91"/>
      <c r="B90" s="124"/>
      <c r="C90" s="99"/>
      <c r="D90" s="99"/>
      <c r="E90" s="99"/>
      <c r="F90" s="99"/>
      <c r="G90" s="99"/>
    </row>
    <row r="91" spans="1:7" s="112" customFormat="1" x14ac:dyDescent="0.2">
      <c r="A91" s="91"/>
      <c r="B91" s="124"/>
      <c r="C91" s="99"/>
      <c r="D91" s="99"/>
      <c r="E91" s="99"/>
      <c r="F91" s="99"/>
      <c r="G91" s="99"/>
    </row>
    <row r="92" spans="1:7" s="112" customFormat="1" x14ac:dyDescent="0.2">
      <c r="A92" s="91"/>
      <c r="B92" s="124"/>
      <c r="C92" s="99"/>
      <c r="D92" s="99"/>
      <c r="E92" s="99"/>
      <c r="F92" s="99"/>
      <c r="G92" s="99"/>
    </row>
    <row r="93" spans="1:7" s="102" customFormat="1" x14ac:dyDescent="0.2">
      <c r="B93" s="125"/>
      <c r="C93" s="101"/>
      <c r="D93" s="101"/>
      <c r="E93" s="71"/>
      <c r="F93" s="71"/>
      <c r="G93" s="71"/>
    </row>
    <row r="94" spans="1:7" s="86" customFormat="1" ht="14.5" customHeight="1" x14ac:dyDescent="0.2">
      <c r="B94" s="127"/>
      <c r="C94" s="99"/>
      <c r="D94" s="99"/>
      <c r="E94" s="99"/>
      <c r="F94" s="99"/>
      <c r="G94" s="99"/>
    </row>
    <row r="95" spans="1:7" s="112" customFormat="1" x14ac:dyDescent="0.2">
      <c r="A95" s="91"/>
      <c r="B95" s="124"/>
      <c r="C95" s="99"/>
      <c r="D95" s="99"/>
      <c r="E95" s="99"/>
      <c r="F95" s="99"/>
      <c r="G95" s="99"/>
    </row>
    <row r="96" spans="1:7" s="112" customFormat="1" x14ac:dyDescent="0.2">
      <c r="A96" s="91"/>
      <c r="B96" s="124"/>
      <c r="C96" s="99"/>
      <c r="D96" s="99"/>
      <c r="E96" s="99"/>
      <c r="F96" s="99"/>
      <c r="G96" s="99"/>
    </row>
    <row r="97" spans="1:7" s="112" customFormat="1" x14ac:dyDescent="0.2">
      <c r="A97" s="91"/>
      <c r="B97" s="124"/>
      <c r="C97" s="99"/>
      <c r="D97" s="99"/>
      <c r="E97" s="99"/>
      <c r="F97" s="99"/>
      <c r="G97" s="99"/>
    </row>
    <row r="98" spans="1:7" s="102" customFormat="1" x14ac:dyDescent="0.2">
      <c r="B98" s="125"/>
      <c r="C98" s="101"/>
      <c r="D98" s="101"/>
      <c r="E98" s="71"/>
      <c r="F98" s="71"/>
      <c r="G98" s="71"/>
    </row>
    <row r="99" spans="1:7" s="86" customFormat="1" ht="14.5" customHeight="1" x14ac:dyDescent="0.2">
      <c r="B99" s="127"/>
      <c r="C99" s="99"/>
      <c r="D99" s="99"/>
      <c r="E99" s="99"/>
      <c r="F99" s="99"/>
      <c r="G99" s="99"/>
    </row>
    <row r="100" spans="1:7" s="112" customFormat="1" x14ac:dyDescent="0.2">
      <c r="A100" s="91"/>
      <c r="B100" s="124"/>
      <c r="C100" s="99"/>
      <c r="D100" s="99"/>
      <c r="E100" s="99"/>
      <c r="F100" s="99"/>
      <c r="G100" s="99"/>
    </row>
    <row r="101" spans="1:7" s="112" customFormat="1" x14ac:dyDescent="0.2">
      <c r="A101" s="91"/>
      <c r="B101" s="124"/>
      <c r="C101" s="99"/>
      <c r="D101" s="99"/>
      <c r="E101" s="99"/>
      <c r="F101" s="99"/>
      <c r="G101" s="99"/>
    </row>
    <row r="102" spans="1:7" s="112" customFormat="1" x14ac:dyDescent="0.2">
      <c r="A102" s="91"/>
      <c r="B102" s="124"/>
      <c r="C102" s="99"/>
      <c r="D102" s="99"/>
      <c r="E102" s="99"/>
      <c r="F102" s="99"/>
      <c r="G102" s="99"/>
    </row>
    <row r="103" spans="1:7" s="102" customFormat="1" x14ac:dyDescent="0.2">
      <c r="B103" s="125"/>
      <c r="C103" s="101"/>
      <c r="D103" s="101"/>
      <c r="E103" s="71"/>
      <c r="F103" s="71"/>
      <c r="G103" s="71"/>
    </row>
    <row r="104" spans="1:7" s="112" customFormat="1" x14ac:dyDescent="0.2">
      <c r="A104" s="91"/>
      <c r="B104" s="124"/>
      <c r="C104" s="99"/>
      <c r="D104" s="99"/>
      <c r="E104" s="99"/>
      <c r="F104" s="99"/>
      <c r="G104" s="99"/>
    </row>
    <row r="105" spans="1:7" s="86" customFormat="1" ht="14.5" customHeight="1" x14ac:dyDescent="0.2">
      <c r="B105" s="127"/>
      <c r="C105" s="99"/>
      <c r="D105" s="99"/>
      <c r="E105" s="99"/>
      <c r="F105" s="99"/>
      <c r="G105" s="99"/>
    </row>
    <row r="106" spans="1:7" s="112" customFormat="1" x14ac:dyDescent="0.2">
      <c r="A106" s="91"/>
      <c r="B106" s="124"/>
      <c r="C106" s="99"/>
      <c r="D106" s="99"/>
      <c r="E106" s="99"/>
      <c r="F106" s="99"/>
      <c r="G106" s="99"/>
    </row>
    <row r="107" spans="1:7" s="112" customFormat="1" x14ac:dyDescent="0.2">
      <c r="A107" s="91"/>
      <c r="B107" s="124"/>
      <c r="C107" s="99"/>
      <c r="D107" s="99"/>
      <c r="E107" s="99"/>
      <c r="F107" s="99"/>
      <c r="G107" s="99"/>
    </row>
    <row r="108" spans="1:7" s="112" customFormat="1" x14ac:dyDescent="0.2">
      <c r="A108" s="91"/>
      <c r="B108" s="124"/>
      <c r="C108" s="99"/>
      <c r="D108" s="99"/>
      <c r="E108" s="99"/>
      <c r="F108" s="99"/>
      <c r="G108" s="99"/>
    </row>
    <row r="109" spans="1:7" s="112" customFormat="1" x14ac:dyDescent="0.2">
      <c r="A109" s="91"/>
      <c r="B109" s="124"/>
      <c r="C109" s="99"/>
      <c r="D109" s="99"/>
      <c r="E109" s="99"/>
      <c r="F109" s="99"/>
      <c r="G109" s="99"/>
    </row>
    <row r="110" spans="1:7" s="102" customFormat="1" x14ac:dyDescent="0.2">
      <c r="B110" s="125"/>
      <c r="C110" s="101"/>
      <c r="D110" s="101"/>
      <c r="E110" s="71"/>
      <c r="F110" s="71"/>
      <c r="G110" s="71"/>
    </row>
    <row r="111" spans="1:7" s="112" customFormat="1" x14ac:dyDescent="0.2">
      <c r="A111" s="91"/>
      <c r="B111" s="124"/>
      <c r="C111" s="99"/>
      <c r="D111" s="99"/>
      <c r="E111" s="99"/>
      <c r="F111" s="99"/>
      <c r="G111" s="99"/>
    </row>
    <row r="112" spans="1:7" s="86" customFormat="1" ht="14.5" customHeight="1" x14ac:dyDescent="0.2">
      <c r="B112" s="127"/>
      <c r="C112" s="99"/>
      <c r="D112" s="99"/>
      <c r="E112" s="99"/>
      <c r="F112" s="99"/>
      <c r="G112" s="99"/>
    </row>
    <row r="113" spans="1:7" s="112" customFormat="1" x14ac:dyDescent="0.2">
      <c r="A113" s="91"/>
      <c r="B113" s="124"/>
      <c r="C113" s="99"/>
      <c r="D113" s="99"/>
      <c r="E113" s="99"/>
      <c r="F113" s="99"/>
      <c r="G113" s="99"/>
    </row>
    <row r="114" spans="1:7" s="112" customFormat="1" x14ac:dyDescent="0.2">
      <c r="A114" s="91"/>
      <c r="B114" s="124"/>
      <c r="C114" s="99"/>
      <c r="D114" s="99"/>
      <c r="E114" s="99"/>
      <c r="F114" s="99"/>
      <c r="G114" s="99"/>
    </row>
    <row r="115" spans="1:7" s="86" customFormat="1" ht="14.5" customHeight="1" x14ac:dyDescent="0.2">
      <c r="B115" s="127"/>
      <c r="C115" s="99"/>
      <c r="D115" s="99"/>
      <c r="E115" s="99"/>
      <c r="F115" s="99"/>
      <c r="G115" s="99"/>
    </row>
    <row r="116" spans="1:7" s="112" customFormat="1" x14ac:dyDescent="0.2">
      <c r="A116" s="91"/>
      <c r="B116" s="124"/>
      <c r="C116" s="99"/>
      <c r="D116" s="99"/>
      <c r="E116" s="99"/>
      <c r="F116" s="99"/>
      <c r="G116" s="99"/>
    </row>
    <row r="117" spans="1:7" s="112" customFormat="1" x14ac:dyDescent="0.2">
      <c r="A117" s="91"/>
      <c r="B117" s="124"/>
      <c r="C117" s="99"/>
      <c r="D117" s="99"/>
      <c r="E117" s="99"/>
      <c r="F117" s="99"/>
      <c r="G117" s="99"/>
    </row>
    <row r="118" spans="1:7" s="112" customFormat="1" x14ac:dyDescent="0.2">
      <c r="A118" s="91"/>
      <c r="B118" s="124"/>
      <c r="C118" s="99"/>
      <c r="D118" s="99"/>
      <c r="E118" s="99"/>
      <c r="F118" s="99"/>
      <c r="G118" s="99"/>
    </row>
    <row r="119" spans="1:7" s="112" customFormat="1" x14ac:dyDescent="0.2">
      <c r="A119" s="91"/>
      <c r="B119" s="124"/>
      <c r="C119" s="99"/>
      <c r="D119" s="99"/>
      <c r="E119" s="99"/>
      <c r="F119" s="99"/>
      <c r="G119" s="99"/>
    </row>
    <row r="120" spans="1:7" s="102" customFormat="1" x14ac:dyDescent="0.2">
      <c r="B120" s="125"/>
      <c r="C120" s="101"/>
      <c r="D120" s="101"/>
      <c r="E120" s="71"/>
      <c r="F120" s="71"/>
      <c r="G120" s="71"/>
    </row>
    <row r="121" spans="1:7" s="86" customFormat="1" ht="14.5" customHeight="1" x14ac:dyDescent="0.2">
      <c r="B121" s="127"/>
      <c r="C121" s="99"/>
      <c r="D121" s="99"/>
      <c r="E121" s="99"/>
      <c r="F121" s="99"/>
      <c r="G121" s="99"/>
    </row>
    <row r="122" spans="1:7" s="112" customFormat="1" x14ac:dyDescent="0.2">
      <c r="A122" s="91"/>
      <c r="B122" s="124"/>
      <c r="C122" s="99"/>
      <c r="D122" s="99"/>
      <c r="E122" s="99"/>
      <c r="F122" s="99"/>
      <c r="G122" s="99"/>
    </row>
    <row r="123" spans="1:7" s="86" customFormat="1" ht="14.5" customHeight="1" x14ac:dyDescent="0.2">
      <c r="B123" s="127"/>
      <c r="C123" s="99"/>
      <c r="D123" s="99"/>
      <c r="E123" s="99"/>
      <c r="F123" s="99"/>
      <c r="G123" s="99"/>
    </row>
    <row r="124" spans="1:7" s="112" customFormat="1" x14ac:dyDescent="0.2">
      <c r="A124" s="91"/>
      <c r="B124" s="124"/>
      <c r="C124" s="99"/>
      <c r="D124" s="99"/>
      <c r="E124" s="99"/>
      <c r="F124" s="99"/>
      <c r="G124" s="99"/>
    </row>
    <row r="125" spans="1:7" s="112" customFormat="1" x14ac:dyDescent="0.2">
      <c r="A125" s="91"/>
      <c r="B125" s="124"/>
      <c r="C125" s="99"/>
      <c r="D125" s="99"/>
      <c r="E125" s="99"/>
      <c r="F125" s="99"/>
      <c r="G125" s="99"/>
    </row>
    <row r="126" spans="1:7" s="112" customFormat="1" x14ac:dyDescent="0.2">
      <c r="A126" s="91"/>
      <c r="B126" s="124"/>
      <c r="C126" s="99"/>
      <c r="D126" s="99"/>
      <c r="E126" s="99"/>
      <c r="F126" s="99"/>
      <c r="G126" s="99"/>
    </row>
    <row r="127" spans="1:7" s="102" customFormat="1" x14ac:dyDescent="0.2">
      <c r="B127" s="125"/>
      <c r="C127" s="101"/>
      <c r="D127" s="101"/>
      <c r="E127" s="71"/>
      <c r="F127" s="71"/>
      <c r="G127" s="71"/>
    </row>
    <row r="128" spans="1:7" s="112" customFormat="1" x14ac:dyDescent="0.2">
      <c r="A128" s="91"/>
      <c r="B128" s="124"/>
      <c r="C128" s="99"/>
      <c r="D128" s="99"/>
      <c r="E128" s="99"/>
      <c r="F128" s="99"/>
      <c r="G128" s="99"/>
    </row>
    <row r="129" spans="1:7" s="86" customFormat="1" ht="14.5" customHeight="1" x14ac:dyDescent="0.2">
      <c r="B129" s="127"/>
      <c r="C129" s="99"/>
      <c r="D129" s="99"/>
      <c r="E129" s="99"/>
      <c r="F129" s="99"/>
      <c r="G129" s="99"/>
    </row>
    <row r="130" spans="1:7" s="112" customFormat="1" x14ac:dyDescent="0.2">
      <c r="A130" s="91"/>
      <c r="B130" s="124"/>
      <c r="C130" s="99"/>
      <c r="D130" s="99"/>
      <c r="E130" s="99"/>
      <c r="F130" s="99"/>
      <c r="G130" s="99"/>
    </row>
    <row r="131" spans="1:7" s="112" customFormat="1" x14ac:dyDescent="0.2">
      <c r="A131" s="91"/>
      <c r="B131" s="124"/>
      <c r="C131" s="99"/>
      <c r="D131" s="99"/>
      <c r="E131" s="99"/>
      <c r="F131" s="99"/>
      <c r="G131" s="99"/>
    </row>
    <row r="132" spans="1:7" s="86" customFormat="1" ht="14.5" customHeight="1" x14ac:dyDescent="0.2">
      <c r="B132" s="127"/>
      <c r="C132" s="99"/>
      <c r="D132" s="99"/>
      <c r="E132" s="99"/>
      <c r="F132" s="99"/>
      <c r="G132" s="99"/>
    </row>
    <row r="133" spans="1:7" s="112" customFormat="1" x14ac:dyDescent="0.2">
      <c r="A133" s="91"/>
      <c r="B133" s="124"/>
      <c r="C133" s="99"/>
      <c r="D133" s="99"/>
      <c r="E133" s="99"/>
      <c r="F133" s="99"/>
      <c r="G133" s="99"/>
    </row>
    <row r="134" spans="1:7" s="112" customFormat="1" x14ac:dyDescent="0.2">
      <c r="A134" s="91"/>
      <c r="B134" s="124"/>
      <c r="C134" s="99"/>
      <c r="D134" s="99"/>
      <c r="E134" s="99"/>
      <c r="F134" s="99"/>
      <c r="G134" s="99"/>
    </row>
    <row r="135" spans="1:7" s="112" customFormat="1" x14ac:dyDescent="0.2">
      <c r="A135" s="91"/>
      <c r="B135" s="124"/>
      <c r="C135" s="99"/>
      <c r="D135" s="99"/>
      <c r="E135" s="99"/>
      <c r="F135" s="99"/>
      <c r="G135" s="99"/>
    </row>
    <row r="136" spans="1:7" s="105" customFormat="1" ht="18" x14ac:dyDescent="0.2">
      <c r="B136" s="128"/>
      <c r="C136" s="101"/>
      <c r="D136" s="101"/>
      <c r="E136" s="71"/>
      <c r="F136" s="71"/>
      <c r="G136" s="129"/>
    </row>
    <row r="137" spans="1:7" s="112" customFormat="1" x14ac:dyDescent="0.2">
      <c r="A137" s="91"/>
      <c r="B137" s="124"/>
      <c r="C137" s="99"/>
      <c r="D137" s="99"/>
      <c r="E137" s="99"/>
      <c r="F137" s="99"/>
      <c r="G137" s="99"/>
    </row>
    <row r="138" spans="1:7" s="105" customFormat="1" ht="18" x14ac:dyDescent="0.2">
      <c r="B138" s="128"/>
      <c r="C138" s="101"/>
      <c r="D138" s="101"/>
      <c r="E138" s="129"/>
      <c r="F138" s="129"/>
      <c r="G138" s="71"/>
    </row>
    <row r="139" spans="1:7" s="105" customFormat="1" ht="15.5" customHeight="1" x14ac:dyDescent="0.2">
      <c r="B139" s="128"/>
      <c r="C139" s="101"/>
      <c r="D139" s="101"/>
      <c r="E139" s="129"/>
      <c r="F139" s="129"/>
      <c r="G139" s="71"/>
    </row>
    <row r="140" spans="1:7" s="105" customFormat="1" ht="18" x14ac:dyDescent="0.2">
      <c r="B140" s="128"/>
      <c r="C140" s="101"/>
      <c r="D140" s="101"/>
      <c r="E140" s="129"/>
      <c r="F140" s="129"/>
      <c r="G140" s="71"/>
    </row>
    <row r="141" spans="1:7" s="112" customFormat="1" ht="12.5" customHeight="1" x14ac:dyDescent="0.2">
      <c r="A141" s="91"/>
      <c r="B141" s="130"/>
      <c r="C141" s="99"/>
      <c r="D141" s="99"/>
      <c r="E141" s="99"/>
      <c r="F141" s="99"/>
      <c r="G141" s="99"/>
    </row>
    <row r="142" spans="1:7" s="74" customFormat="1" ht="18" x14ac:dyDescent="0.2">
      <c r="B142" s="131"/>
      <c r="C142" s="101"/>
      <c r="D142" s="101"/>
      <c r="E142" s="101"/>
      <c r="F142" s="101"/>
      <c r="G142" s="129"/>
    </row>
    <row r="143" spans="1:7" s="112" customFormat="1" ht="12.5" customHeight="1" x14ac:dyDescent="0.2">
      <c r="A143" s="91"/>
      <c r="B143" s="130"/>
      <c r="C143" s="99"/>
      <c r="D143" s="99"/>
      <c r="E143" s="99"/>
      <c r="F143" s="99"/>
      <c r="G143" s="99"/>
    </row>
    <row r="144" spans="1:7" s="74" customFormat="1" ht="18" x14ac:dyDescent="0.2">
      <c r="B144" s="131"/>
      <c r="C144" s="101"/>
      <c r="D144" s="101"/>
      <c r="E144" s="101"/>
      <c r="F144" s="101"/>
      <c r="G144" s="129"/>
    </row>
    <row r="145" spans="1:7" s="112" customFormat="1" ht="12.5" customHeight="1" x14ac:dyDescent="0.2">
      <c r="A145" s="91"/>
      <c r="B145" s="130"/>
      <c r="C145" s="99"/>
      <c r="D145" s="99"/>
      <c r="E145" s="99"/>
      <c r="F145" s="99"/>
      <c r="G145" s="99"/>
    </row>
    <row r="146" spans="1:7" s="112" customFormat="1" ht="18" x14ac:dyDescent="0.2">
      <c r="A146" s="91"/>
      <c r="B146" s="131"/>
      <c r="C146" s="71"/>
      <c r="D146" s="71"/>
      <c r="E146" s="71"/>
      <c r="F146" s="71"/>
      <c r="G146" s="129"/>
    </row>
    <row r="147" spans="1:7" s="112" customFormat="1" ht="12.5" customHeight="1" x14ac:dyDescent="0.2">
      <c r="A147" s="91"/>
      <c r="B147" s="130"/>
      <c r="C147" s="99"/>
      <c r="D147" s="99"/>
      <c r="E147" s="99"/>
      <c r="F147" s="99"/>
      <c r="G147" s="99"/>
    </row>
    <row r="148" spans="1:7" s="112" customFormat="1" x14ac:dyDescent="0.2">
      <c r="A148" s="91"/>
      <c r="B148" s="124"/>
      <c r="C148" s="99"/>
      <c r="D148" s="99"/>
      <c r="E148" s="99"/>
      <c r="F148" s="99"/>
      <c r="G148" s="99"/>
    </row>
    <row r="149" spans="1:7" s="112" customFormat="1" x14ac:dyDescent="0.2">
      <c r="A149" s="91"/>
      <c r="B149" s="124"/>
      <c r="C149" s="99"/>
      <c r="D149" s="99"/>
      <c r="E149" s="99"/>
      <c r="F149" s="99"/>
      <c r="G149" s="99"/>
    </row>
    <row r="150" spans="1:7" s="112" customFormat="1" x14ac:dyDescent="0.2">
      <c r="A150" s="91"/>
      <c r="B150" s="124"/>
      <c r="C150" s="99"/>
      <c r="D150" s="99"/>
      <c r="E150" s="99"/>
      <c r="F150" s="99"/>
      <c r="G150" s="99"/>
    </row>
    <row r="151" spans="1:7" s="102" customFormat="1" x14ac:dyDescent="0.2">
      <c r="B151" s="125"/>
      <c r="C151" s="71"/>
      <c r="D151" s="71"/>
      <c r="E151" s="71"/>
      <c r="F151" s="71"/>
      <c r="G151" s="71"/>
    </row>
    <row r="152" spans="1:7" s="112" customFormat="1" x14ac:dyDescent="0.2">
      <c r="A152" s="91"/>
      <c r="B152" s="130"/>
      <c r="C152" s="99"/>
      <c r="D152" s="99"/>
      <c r="E152" s="99"/>
      <c r="F152" s="99"/>
      <c r="G152" s="99"/>
    </row>
    <row r="153" spans="1:7" s="112" customFormat="1" x14ac:dyDescent="0.2">
      <c r="A153" s="91"/>
      <c r="B153" s="130"/>
      <c r="C153" s="99"/>
      <c r="D153" s="99"/>
      <c r="E153" s="99"/>
      <c r="F153" s="99"/>
      <c r="G153" s="99"/>
    </row>
    <row r="154" spans="1:7" s="112" customFormat="1" x14ac:dyDescent="0.2">
      <c r="A154" s="91"/>
      <c r="B154" s="130"/>
      <c r="C154" s="99"/>
      <c r="D154" s="99"/>
      <c r="E154" s="99"/>
      <c r="F154" s="99"/>
      <c r="G154" s="99"/>
    </row>
    <row r="155" spans="1:7" s="112" customFormat="1" x14ac:dyDescent="0.2">
      <c r="A155" s="91"/>
      <c r="B155" s="130"/>
      <c r="C155" s="99"/>
      <c r="D155" s="99"/>
      <c r="E155" s="99"/>
      <c r="F155" s="99"/>
      <c r="G155" s="99"/>
    </row>
    <row r="156" spans="1:7" s="112" customFormat="1" x14ac:dyDescent="0.2">
      <c r="A156" s="91"/>
      <c r="B156" s="130"/>
      <c r="C156" s="99"/>
      <c r="D156" s="99"/>
      <c r="E156" s="99"/>
      <c r="F156" s="99"/>
      <c r="G156" s="99"/>
    </row>
    <row r="157" spans="1:7" s="112" customFormat="1" x14ac:dyDescent="0.2">
      <c r="A157" s="91"/>
      <c r="B157" s="130"/>
      <c r="C157" s="99"/>
      <c r="D157" s="99"/>
      <c r="E157" s="99"/>
      <c r="F157" s="99"/>
      <c r="G157" s="99"/>
    </row>
    <row r="158" spans="1:7" s="112" customFormat="1" x14ac:dyDescent="0.2">
      <c r="A158" s="91"/>
      <c r="B158" s="130"/>
      <c r="C158" s="99"/>
      <c r="D158" s="99"/>
      <c r="E158" s="99"/>
      <c r="F158" s="99"/>
      <c r="G158" s="99"/>
    </row>
    <row r="159" spans="1:7" s="112" customFormat="1" x14ac:dyDescent="0.2">
      <c r="A159" s="91"/>
      <c r="B159" s="130"/>
      <c r="C159" s="99"/>
      <c r="D159" s="99"/>
      <c r="E159" s="99"/>
      <c r="F159" s="99"/>
      <c r="G159" s="99"/>
    </row>
    <row r="160" spans="1:7" s="112" customFormat="1" x14ac:dyDescent="0.2">
      <c r="A160" s="91"/>
      <c r="B160" s="130"/>
      <c r="C160" s="99"/>
      <c r="D160" s="99"/>
      <c r="E160" s="99"/>
      <c r="F160" s="99"/>
      <c r="G160" s="99"/>
    </row>
    <row r="161" spans="1:74" s="112" customFormat="1" x14ac:dyDescent="0.2">
      <c r="A161" s="91"/>
      <c r="B161" s="130"/>
      <c r="C161" s="99"/>
      <c r="D161" s="99"/>
      <c r="E161" s="99"/>
      <c r="F161" s="99"/>
      <c r="G161" s="99"/>
    </row>
    <row r="162" spans="1:74" s="112" customFormat="1" x14ac:dyDescent="0.2">
      <c r="A162" s="91"/>
      <c r="B162" s="130"/>
      <c r="C162" s="99"/>
      <c r="D162" s="99"/>
      <c r="E162" s="99"/>
      <c r="F162" s="99"/>
      <c r="G162" s="99"/>
    </row>
    <row r="163" spans="1:74" s="112" customFormat="1" x14ac:dyDescent="0.2">
      <c r="A163" s="91"/>
      <c r="B163" s="130"/>
      <c r="C163" s="99"/>
      <c r="D163" s="99"/>
      <c r="E163" s="99"/>
      <c r="F163" s="99"/>
      <c r="G163" s="99"/>
    </row>
    <row r="164" spans="1:74" s="112" customFormat="1" x14ac:dyDescent="0.2">
      <c r="A164" s="91"/>
      <c r="B164" s="130"/>
      <c r="C164" s="99"/>
      <c r="D164" s="99"/>
      <c r="E164" s="99"/>
      <c r="F164" s="99"/>
      <c r="G164" s="99"/>
    </row>
    <row r="165" spans="1:74" s="112" customFormat="1" x14ac:dyDescent="0.2">
      <c r="A165" s="91"/>
      <c r="B165" s="130"/>
      <c r="C165" s="99"/>
      <c r="D165" s="99"/>
      <c r="E165" s="99"/>
      <c r="F165" s="99"/>
      <c r="G165" s="99"/>
    </row>
    <row r="166" spans="1:74" s="112" customFormat="1" x14ac:dyDescent="0.2">
      <c r="A166" s="91"/>
      <c r="B166" s="130"/>
      <c r="C166" s="99"/>
      <c r="D166" s="99"/>
      <c r="E166" s="99"/>
      <c r="F166" s="99"/>
      <c r="G166" s="99"/>
    </row>
    <row r="167" spans="1:74" s="99" customFormat="1" x14ac:dyDescent="0.2">
      <c r="A167" s="91"/>
      <c r="B167" s="130"/>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c r="BG167" s="112"/>
      <c r="BH167" s="112"/>
      <c r="BI167" s="112"/>
      <c r="BJ167" s="112"/>
      <c r="BK167" s="112"/>
      <c r="BL167" s="112"/>
      <c r="BM167" s="112"/>
      <c r="BN167" s="112"/>
      <c r="BO167" s="112"/>
      <c r="BP167" s="112"/>
      <c r="BQ167" s="112"/>
      <c r="BR167" s="112"/>
      <c r="BS167" s="112"/>
      <c r="BT167" s="112"/>
      <c r="BU167" s="112"/>
      <c r="BV167" s="112"/>
    </row>
    <row r="168" spans="1:74" s="99" customFormat="1" x14ac:dyDescent="0.2">
      <c r="A168" s="91"/>
      <c r="B168" s="130"/>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c r="BB168" s="112"/>
      <c r="BC168" s="112"/>
      <c r="BD168" s="112"/>
      <c r="BE168" s="112"/>
      <c r="BF168" s="112"/>
      <c r="BG168" s="112"/>
      <c r="BH168" s="112"/>
      <c r="BI168" s="112"/>
      <c r="BJ168" s="112"/>
      <c r="BK168" s="112"/>
      <c r="BL168" s="112"/>
      <c r="BM168" s="112"/>
      <c r="BN168" s="112"/>
      <c r="BO168" s="112"/>
      <c r="BP168" s="112"/>
      <c r="BQ168" s="112"/>
      <c r="BR168" s="112"/>
      <c r="BS168" s="112"/>
      <c r="BT168" s="112"/>
      <c r="BU168" s="112"/>
      <c r="BV168" s="112"/>
    </row>
    <row r="169" spans="1:74" s="99" customFormat="1" x14ac:dyDescent="0.2">
      <c r="A169" s="91"/>
      <c r="B169" s="130"/>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c r="AY169" s="112"/>
      <c r="AZ169" s="112"/>
      <c r="BA169" s="112"/>
      <c r="BB169" s="112"/>
      <c r="BC169" s="112"/>
      <c r="BD169" s="112"/>
      <c r="BE169" s="112"/>
      <c r="BF169" s="112"/>
      <c r="BG169" s="112"/>
      <c r="BH169" s="112"/>
      <c r="BI169" s="112"/>
      <c r="BJ169" s="112"/>
      <c r="BK169" s="112"/>
      <c r="BL169" s="112"/>
      <c r="BM169" s="112"/>
      <c r="BN169" s="112"/>
      <c r="BO169" s="112"/>
      <c r="BP169" s="112"/>
      <c r="BQ169" s="112"/>
      <c r="BR169" s="112"/>
      <c r="BS169" s="112"/>
      <c r="BT169" s="112"/>
      <c r="BU169" s="112"/>
      <c r="BV169" s="112"/>
    </row>
    <row r="170" spans="1:74" s="99" customFormat="1" x14ac:dyDescent="0.2">
      <c r="A170" s="91"/>
      <c r="B170" s="130"/>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c r="BB170" s="112"/>
      <c r="BC170" s="112"/>
      <c r="BD170" s="112"/>
      <c r="BE170" s="112"/>
      <c r="BF170" s="112"/>
      <c r="BG170" s="112"/>
      <c r="BH170" s="112"/>
      <c r="BI170" s="112"/>
      <c r="BJ170" s="112"/>
      <c r="BK170" s="112"/>
      <c r="BL170" s="112"/>
      <c r="BM170" s="112"/>
      <c r="BN170" s="112"/>
      <c r="BO170" s="112"/>
      <c r="BP170" s="112"/>
      <c r="BQ170" s="112"/>
      <c r="BR170" s="112"/>
      <c r="BS170" s="112"/>
      <c r="BT170" s="112"/>
      <c r="BU170" s="112"/>
      <c r="BV170" s="112"/>
    </row>
    <row r="171" spans="1:74" s="99" customFormat="1" x14ac:dyDescent="0.2">
      <c r="A171" s="91"/>
      <c r="B171" s="130"/>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c r="AY171" s="112"/>
      <c r="AZ171" s="112"/>
      <c r="BA171" s="112"/>
      <c r="BB171" s="112"/>
      <c r="BC171" s="112"/>
      <c r="BD171" s="112"/>
      <c r="BE171" s="112"/>
      <c r="BF171" s="112"/>
      <c r="BG171" s="112"/>
      <c r="BH171" s="112"/>
      <c r="BI171" s="112"/>
      <c r="BJ171" s="112"/>
      <c r="BK171" s="112"/>
      <c r="BL171" s="112"/>
      <c r="BM171" s="112"/>
      <c r="BN171" s="112"/>
      <c r="BO171" s="112"/>
      <c r="BP171" s="112"/>
      <c r="BQ171" s="112"/>
      <c r="BR171" s="112"/>
      <c r="BS171" s="112"/>
      <c r="BT171" s="112"/>
      <c r="BU171" s="112"/>
      <c r="BV171" s="112"/>
    </row>
    <row r="172" spans="1:74" s="99" customFormat="1" x14ac:dyDescent="0.2">
      <c r="A172" s="91"/>
      <c r="B172" s="130"/>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c r="AO172" s="112"/>
      <c r="AP172" s="112"/>
      <c r="AQ172" s="112"/>
      <c r="AR172" s="112"/>
      <c r="AS172" s="112"/>
      <c r="AT172" s="112"/>
      <c r="AU172" s="112"/>
      <c r="AV172" s="112"/>
      <c r="AW172" s="112"/>
      <c r="AX172" s="112"/>
      <c r="AY172" s="112"/>
      <c r="AZ172" s="112"/>
      <c r="BA172" s="112"/>
      <c r="BB172" s="112"/>
      <c r="BC172" s="112"/>
      <c r="BD172" s="112"/>
      <c r="BE172" s="112"/>
      <c r="BF172" s="112"/>
      <c r="BG172" s="112"/>
      <c r="BH172" s="112"/>
      <c r="BI172" s="112"/>
      <c r="BJ172" s="112"/>
      <c r="BK172" s="112"/>
      <c r="BL172" s="112"/>
      <c r="BM172" s="112"/>
      <c r="BN172" s="112"/>
      <c r="BO172" s="112"/>
      <c r="BP172" s="112"/>
      <c r="BQ172" s="112"/>
      <c r="BR172" s="112"/>
      <c r="BS172" s="112"/>
      <c r="BT172" s="112"/>
      <c r="BU172" s="112"/>
      <c r="BV172" s="112"/>
    </row>
    <row r="173" spans="1:74" s="99" customFormat="1" x14ac:dyDescent="0.2">
      <c r="A173" s="91"/>
      <c r="B173" s="130"/>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c r="AO173" s="112"/>
      <c r="AP173" s="112"/>
      <c r="AQ173" s="112"/>
      <c r="AR173" s="112"/>
      <c r="AS173" s="112"/>
      <c r="AT173" s="112"/>
      <c r="AU173" s="112"/>
      <c r="AV173" s="112"/>
      <c r="AW173" s="112"/>
      <c r="AX173" s="112"/>
      <c r="AY173" s="112"/>
      <c r="AZ173" s="112"/>
      <c r="BA173" s="112"/>
      <c r="BB173" s="112"/>
      <c r="BC173" s="112"/>
      <c r="BD173" s="112"/>
      <c r="BE173" s="112"/>
      <c r="BF173" s="112"/>
      <c r="BG173" s="112"/>
      <c r="BH173" s="112"/>
      <c r="BI173" s="112"/>
      <c r="BJ173" s="112"/>
      <c r="BK173" s="112"/>
      <c r="BL173" s="112"/>
      <c r="BM173" s="112"/>
      <c r="BN173" s="112"/>
      <c r="BO173" s="112"/>
      <c r="BP173" s="112"/>
      <c r="BQ173" s="112"/>
      <c r="BR173" s="112"/>
      <c r="BS173" s="112"/>
      <c r="BT173" s="112"/>
      <c r="BU173" s="112"/>
      <c r="BV173" s="112"/>
    </row>
    <row r="174" spans="1:74" s="99" customFormat="1" x14ac:dyDescent="0.2">
      <c r="A174" s="91"/>
      <c r="B174" s="130"/>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c r="AO174" s="112"/>
      <c r="AP174" s="112"/>
      <c r="AQ174" s="112"/>
      <c r="AR174" s="112"/>
      <c r="AS174" s="112"/>
      <c r="AT174" s="112"/>
      <c r="AU174" s="112"/>
      <c r="AV174" s="112"/>
      <c r="AW174" s="112"/>
      <c r="AX174" s="112"/>
      <c r="AY174" s="112"/>
      <c r="AZ174" s="112"/>
      <c r="BA174" s="112"/>
      <c r="BB174" s="112"/>
      <c r="BC174" s="112"/>
      <c r="BD174" s="112"/>
      <c r="BE174" s="112"/>
      <c r="BF174" s="112"/>
      <c r="BG174" s="112"/>
      <c r="BH174" s="112"/>
      <c r="BI174" s="112"/>
      <c r="BJ174" s="112"/>
      <c r="BK174" s="112"/>
      <c r="BL174" s="112"/>
      <c r="BM174" s="112"/>
      <c r="BN174" s="112"/>
      <c r="BO174" s="112"/>
      <c r="BP174" s="112"/>
      <c r="BQ174" s="112"/>
      <c r="BR174" s="112"/>
      <c r="BS174" s="112"/>
      <c r="BT174" s="112"/>
      <c r="BU174" s="112"/>
      <c r="BV174" s="112"/>
    </row>
    <row r="175" spans="1:74" s="99" customFormat="1" x14ac:dyDescent="0.2">
      <c r="A175" s="91"/>
      <c r="B175" s="130"/>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c r="AO175" s="112"/>
      <c r="AP175" s="112"/>
      <c r="AQ175" s="112"/>
      <c r="AR175" s="112"/>
      <c r="AS175" s="112"/>
      <c r="AT175" s="112"/>
      <c r="AU175" s="112"/>
      <c r="AV175" s="112"/>
      <c r="AW175" s="112"/>
      <c r="AX175" s="112"/>
      <c r="AY175" s="112"/>
      <c r="AZ175" s="112"/>
      <c r="BA175" s="112"/>
      <c r="BB175" s="112"/>
      <c r="BC175" s="112"/>
      <c r="BD175" s="112"/>
      <c r="BE175" s="112"/>
      <c r="BF175" s="112"/>
      <c r="BG175" s="112"/>
      <c r="BH175" s="112"/>
      <c r="BI175" s="112"/>
      <c r="BJ175" s="112"/>
      <c r="BK175" s="112"/>
      <c r="BL175" s="112"/>
      <c r="BM175" s="112"/>
      <c r="BN175" s="112"/>
      <c r="BO175" s="112"/>
      <c r="BP175" s="112"/>
      <c r="BQ175" s="112"/>
      <c r="BR175" s="112"/>
      <c r="BS175" s="112"/>
      <c r="BT175" s="112"/>
      <c r="BU175" s="112"/>
      <c r="BV175" s="112"/>
    </row>
    <row r="176" spans="1:74" s="99" customFormat="1" x14ac:dyDescent="0.2">
      <c r="A176" s="91"/>
      <c r="B176" s="130"/>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c r="AO176" s="112"/>
      <c r="AP176" s="112"/>
      <c r="AQ176" s="112"/>
      <c r="AR176" s="112"/>
      <c r="AS176" s="112"/>
      <c r="AT176" s="112"/>
      <c r="AU176" s="112"/>
      <c r="AV176" s="112"/>
      <c r="AW176" s="112"/>
      <c r="AX176" s="112"/>
      <c r="AY176" s="112"/>
      <c r="AZ176" s="112"/>
      <c r="BA176" s="112"/>
      <c r="BB176" s="112"/>
      <c r="BC176" s="112"/>
      <c r="BD176" s="112"/>
      <c r="BE176" s="112"/>
      <c r="BF176" s="112"/>
      <c r="BG176" s="112"/>
      <c r="BH176" s="112"/>
      <c r="BI176" s="112"/>
      <c r="BJ176" s="112"/>
      <c r="BK176" s="112"/>
      <c r="BL176" s="112"/>
      <c r="BM176" s="112"/>
      <c r="BN176" s="112"/>
      <c r="BO176" s="112"/>
      <c r="BP176" s="112"/>
      <c r="BQ176" s="112"/>
      <c r="BR176" s="112"/>
      <c r="BS176" s="112"/>
      <c r="BT176" s="112"/>
      <c r="BU176" s="112"/>
      <c r="BV176" s="112"/>
    </row>
    <row r="177" spans="1:74" s="99" customFormat="1" x14ac:dyDescent="0.2">
      <c r="A177" s="91"/>
      <c r="B177" s="130"/>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c r="AO177" s="112"/>
      <c r="AP177" s="112"/>
      <c r="AQ177" s="112"/>
      <c r="AR177" s="112"/>
      <c r="AS177" s="112"/>
      <c r="AT177" s="112"/>
      <c r="AU177" s="112"/>
      <c r="AV177" s="112"/>
      <c r="AW177" s="112"/>
      <c r="AX177" s="112"/>
      <c r="AY177" s="112"/>
      <c r="AZ177" s="112"/>
      <c r="BA177" s="112"/>
      <c r="BB177" s="112"/>
      <c r="BC177" s="112"/>
      <c r="BD177" s="112"/>
      <c r="BE177" s="112"/>
      <c r="BF177" s="112"/>
      <c r="BG177" s="112"/>
      <c r="BH177" s="112"/>
      <c r="BI177" s="112"/>
      <c r="BJ177" s="112"/>
      <c r="BK177" s="112"/>
      <c r="BL177" s="112"/>
      <c r="BM177" s="112"/>
      <c r="BN177" s="112"/>
      <c r="BO177" s="112"/>
      <c r="BP177" s="112"/>
      <c r="BQ177" s="112"/>
      <c r="BR177" s="112"/>
      <c r="BS177" s="112"/>
      <c r="BT177" s="112"/>
      <c r="BU177" s="112"/>
      <c r="BV177" s="112"/>
    </row>
    <row r="178" spans="1:74" s="99" customFormat="1" x14ac:dyDescent="0.2">
      <c r="A178" s="91"/>
      <c r="B178" s="130"/>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c r="AO178" s="112"/>
      <c r="AP178" s="112"/>
      <c r="AQ178" s="112"/>
      <c r="AR178" s="112"/>
      <c r="AS178" s="112"/>
      <c r="AT178" s="112"/>
      <c r="AU178" s="112"/>
      <c r="AV178" s="112"/>
      <c r="AW178" s="112"/>
      <c r="AX178" s="112"/>
      <c r="AY178" s="112"/>
      <c r="AZ178" s="112"/>
      <c r="BA178" s="112"/>
      <c r="BB178" s="112"/>
      <c r="BC178" s="112"/>
      <c r="BD178" s="112"/>
      <c r="BE178" s="112"/>
      <c r="BF178" s="112"/>
      <c r="BG178" s="112"/>
      <c r="BH178" s="112"/>
      <c r="BI178" s="112"/>
      <c r="BJ178" s="112"/>
      <c r="BK178" s="112"/>
      <c r="BL178" s="112"/>
      <c r="BM178" s="112"/>
      <c r="BN178" s="112"/>
      <c r="BO178" s="112"/>
      <c r="BP178" s="112"/>
      <c r="BQ178" s="112"/>
      <c r="BR178" s="112"/>
      <c r="BS178" s="112"/>
      <c r="BT178" s="112"/>
      <c r="BU178" s="112"/>
      <c r="BV178" s="112"/>
    </row>
    <row r="179" spans="1:74" s="99" customFormat="1" x14ac:dyDescent="0.2">
      <c r="A179" s="91"/>
      <c r="B179" s="130"/>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c r="AO179" s="112"/>
      <c r="AP179" s="112"/>
      <c r="AQ179" s="112"/>
      <c r="AR179" s="112"/>
      <c r="AS179" s="112"/>
      <c r="AT179" s="112"/>
      <c r="AU179" s="112"/>
      <c r="AV179" s="112"/>
      <c r="AW179" s="112"/>
      <c r="AX179" s="112"/>
      <c r="AY179" s="112"/>
      <c r="AZ179" s="112"/>
      <c r="BA179" s="112"/>
      <c r="BB179" s="112"/>
      <c r="BC179" s="112"/>
      <c r="BD179" s="112"/>
      <c r="BE179" s="112"/>
      <c r="BF179" s="112"/>
      <c r="BG179" s="112"/>
      <c r="BH179" s="112"/>
      <c r="BI179" s="112"/>
      <c r="BJ179" s="112"/>
      <c r="BK179" s="112"/>
      <c r="BL179" s="112"/>
      <c r="BM179" s="112"/>
      <c r="BN179" s="112"/>
      <c r="BO179" s="112"/>
      <c r="BP179" s="112"/>
      <c r="BQ179" s="112"/>
      <c r="BR179" s="112"/>
      <c r="BS179" s="112"/>
      <c r="BT179" s="112"/>
      <c r="BU179" s="112"/>
      <c r="BV179" s="112"/>
    </row>
    <row r="180" spans="1:74" s="99" customFormat="1" x14ac:dyDescent="0.2">
      <c r="A180" s="91"/>
      <c r="B180" s="130"/>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c r="AO180" s="112"/>
      <c r="AP180" s="112"/>
      <c r="AQ180" s="112"/>
      <c r="AR180" s="112"/>
      <c r="AS180" s="112"/>
      <c r="AT180" s="112"/>
      <c r="AU180" s="112"/>
      <c r="AV180" s="112"/>
      <c r="AW180" s="112"/>
      <c r="AX180" s="112"/>
      <c r="AY180" s="112"/>
      <c r="AZ180" s="112"/>
      <c r="BA180" s="112"/>
      <c r="BB180" s="112"/>
      <c r="BC180" s="112"/>
      <c r="BD180" s="112"/>
      <c r="BE180" s="112"/>
      <c r="BF180" s="112"/>
      <c r="BG180" s="112"/>
      <c r="BH180" s="112"/>
      <c r="BI180" s="112"/>
      <c r="BJ180" s="112"/>
      <c r="BK180" s="112"/>
      <c r="BL180" s="112"/>
      <c r="BM180" s="112"/>
      <c r="BN180" s="112"/>
      <c r="BO180" s="112"/>
      <c r="BP180" s="112"/>
      <c r="BQ180" s="112"/>
      <c r="BR180" s="112"/>
      <c r="BS180" s="112"/>
      <c r="BT180" s="112"/>
      <c r="BU180" s="112"/>
      <c r="BV180" s="112"/>
    </row>
    <row r="181" spans="1:74" s="99" customFormat="1" x14ac:dyDescent="0.2">
      <c r="A181" s="91"/>
      <c r="B181" s="130"/>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12"/>
      <c r="AY181" s="112"/>
      <c r="AZ181" s="112"/>
      <c r="BA181" s="112"/>
      <c r="BB181" s="112"/>
      <c r="BC181" s="112"/>
      <c r="BD181" s="112"/>
      <c r="BE181" s="112"/>
      <c r="BF181" s="112"/>
      <c r="BG181" s="112"/>
      <c r="BH181" s="112"/>
      <c r="BI181" s="112"/>
      <c r="BJ181" s="112"/>
      <c r="BK181" s="112"/>
      <c r="BL181" s="112"/>
      <c r="BM181" s="112"/>
      <c r="BN181" s="112"/>
      <c r="BO181" s="112"/>
      <c r="BP181" s="112"/>
      <c r="BQ181" s="112"/>
      <c r="BR181" s="112"/>
      <c r="BS181" s="112"/>
      <c r="BT181" s="112"/>
      <c r="BU181" s="112"/>
      <c r="BV181" s="112"/>
    </row>
    <row r="182" spans="1:74" s="99" customFormat="1" x14ac:dyDescent="0.2">
      <c r="A182" s="91"/>
      <c r="B182" s="130"/>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c r="AO182" s="112"/>
      <c r="AP182" s="112"/>
      <c r="AQ182" s="112"/>
      <c r="AR182" s="112"/>
      <c r="AS182" s="112"/>
      <c r="AT182" s="112"/>
      <c r="AU182" s="112"/>
      <c r="AV182" s="112"/>
      <c r="AW182" s="112"/>
      <c r="AX182" s="112"/>
      <c r="AY182" s="112"/>
      <c r="AZ182" s="112"/>
      <c r="BA182" s="112"/>
      <c r="BB182" s="112"/>
      <c r="BC182" s="112"/>
      <c r="BD182" s="112"/>
      <c r="BE182" s="112"/>
      <c r="BF182" s="112"/>
      <c r="BG182" s="112"/>
      <c r="BH182" s="112"/>
      <c r="BI182" s="112"/>
      <c r="BJ182" s="112"/>
      <c r="BK182" s="112"/>
      <c r="BL182" s="112"/>
      <c r="BM182" s="112"/>
      <c r="BN182" s="112"/>
      <c r="BO182" s="112"/>
      <c r="BP182" s="112"/>
      <c r="BQ182" s="112"/>
      <c r="BR182" s="112"/>
      <c r="BS182" s="112"/>
      <c r="BT182" s="112"/>
      <c r="BU182" s="112"/>
      <c r="BV182" s="112"/>
    </row>
    <row r="183" spans="1:74" s="99" customFormat="1" x14ac:dyDescent="0.2">
      <c r="A183" s="91"/>
      <c r="B183" s="130"/>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c r="AO183" s="112"/>
      <c r="AP183" s="112"/>
      <c r="AQ183" s="112"/>
      <c r="AR183" s="112"/>
      <c r="AS183" s="112"/>
      <c r="AT183" s="112"/>
      <c r="AU183" s="112"/>
      <c r="AV183" s="112"/>
      <c r="AW183" s="112"/>
      <c r="AX183" s="112"/>
      <c r="AY183" s="112"/>
      <c r="AZ183" s="112"/>
      <c r="BA183" s="112"/>
      <c r="BB183" s="112"/>
      <c r="BC183" s="112"/>
      <c r="BD183" s="112"/>
      <c r="BE183" s="112"/>
      <c r="BF183" s="112"/>
      <c r="BG183" s="112"/>
      <c r="BH183" s="112"/>
      <c r="BI183" s="112"/>
      <c r="BJ183" s="112"/>
      <c r="BK183" s="112"/>
      <c r="BL183" s="112"/>
      <c r="BM183" s="112"/>
      <c r="BN183" s="112"/>
      <c r="BO183" s="112"/>
      <c r="BP183" s="112"/>
      <c r="BQ183" s="112"/>
      <c r="BR183" s="112"/>
      <c r="BS183" s="112"/>
      <c r="BT183" s="112"/>
      <c r="BU183" s="112"/>
      <c r="BV183" s="112"/>
    </row>
    <row r="184" spans="1:74" s="99" customFormat="1" x14ac:dyDescent="0.2">
      <c r="A184" s="91"/>
      <c r="B184" s="130"/>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c r="AO184" s="112"/>
      <c r="AP184" s="112"/>
      <c r="AQ184" s="112"/>
      <c r="AR184" s="112"/>
      <c r="AS184" s="112"/>
      <c r="AT184" s="112"/>
      <c r="AU184" s="112"/>
      <c r="AV184" s="112"/>
      <c r="AW184" s="112"/>
      <c r="AX184" s="112"/>
      <c r="AY184" s="112"/>
      <c r="AZ184" s="112"/>
      <c r="BA184" s="112"/>
      <c r="BB184" s="112"/>
      <c r="BC184" s="112"/>
      <c r="BD184" s="112"/>
      <c r="BE184" s="112"/>
      <c r="BF184" s="112"/>
      <c r="BG184" s="112"/>
      <c r="BH184" s="112"/>
      <c r="BI184" s="112"/>
      <c r="BJ184" s="112"/>
      <c r="BK184" s="112"/>
      <c r="BL184" s="112"/>
      <c r="BM184" s="112"/>
      <c r="BN184" s="112"/>
      <c r="BO184" s="112"/>
      <c r="BP184" s="112"/>
      <c r="BQ184" s="112"/>
      <c r="BR184" s="112"/>
      <c r="BS184" s="112"/>
      <c r="BT184" s="112"/>
      <c r="BU184" s="112"/>
      <c r="BV184" s="112"/>
    </row>
    <row r="185" spans="1:74" s="99" customFormat="1" x14ac:dyDescent="0.2">
      <c r="A185" s="91"/>
      <c r="B185" s="130"/>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c r="AO185" s="112"/>
      <c r="AP185" s="112"/>
      <c r="AQ185" s="112"/>
      <c r="AR185" s="112"/>
      <c r="AS185" s="112"/>
      <c r="AT185" s="112"/>
      <c r="AU185" s="112"/>
      <c r="AV185" s="112"/>
      <c r="AW185" s="112"/>
      <c r="AX185" s="112"/>
      <c r="AY185" s="112"/>
      <c r="AZ185" s="112"/>
      <c r="BA185" s="112"/>
      <c r="BB185" s="112"/>
      <c r="BC185" s="112"/>
      <c r="BD185" s="112"/>
      <c r="BE185" s="112"/>
      <c r="BF185" s="112"/>
      <c r="BG185" s="112"/>
      <c r="BH185" s="112"/>
      <c r="BI185" s="112"/>
      <c r="BJ185" s="112"/>
      <c r="BK185" s="112"/>
      <c r="BL185" s="112"/>
      <c r="BM185" s="112"/>
      <c r="BN185" s="112"/>
      <c r="BO185" s="112"/>
      <c r="BP185" s="112"/>
      <c r="BQ185" s="112"/>
      <c r="BR185" s="112"/>
      <c r="BS185" s="112"/>
      <c r="BT185" s="112"/>
      <c r="BU185" s="112"/>
      <c r="BV185" s="112"/>
    </row>
    <row r="186" spans="1:74" s="99" customFormat="1" x14ac:dyDescent="0.2">
      <c r="A186" s="91"/>
      <c r="B186" s="130"/>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c r="AO186" s="112"/>
      <c r="AP186" s="112"/>
      <c r="AQ186" s="112"/>
      <c r="AR186" s="112"/>
      <c r="AS186" s="112"/>
      <c r="AT186" s="112"/>
      <c r="AU186" s="112"/>
      <c r="AV186" s="112"/>
      <c r="AW186" s="112"/>
      <c r="AX186" s="112"/>
      <c r="AY186" s="112"/>
      <c r="AZ186" s="112"/>
      <c r="BA186" s="112"/>
      <c r="BB186" s="112"/>
      <c r="BC186" s="112"/>
      <c r="BD186" s="112"/>
      <c r="BE186" s="112"/>
      <c r="BF186" s="112"/>
      <c r="BG186" s="112"/>
      <c r="BH186" s="112"/>
      <c r="BI186" s="112"/>
      <c r="BJ186" s="112"/>
      <c r="BK186" s="112"/>
      <c r="BL186" s="112"/>
      <c r="BM186" s="112"/>
      <c r="BN186" s="112"/>
      <c r="BO186" s="112"/>
      <c r="BP186" s="112"/>
      <c r="BQ186" s="112"/>
      <c r="BR186" s="112"/>
      <c r="BS186" s="112"/>
      <c r="BT186" s="112"/>
      <c r="BU186" s="112"/>
      <c r="BV186" s="112"/>
    </row>
    <row r="187" spans="1:74" s="99" customFormat="1" x14ac:dyDescent="0.2">
      <c r="A187" s="91"/>
      <c r="B187" s="130"/>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2"/>
      <c r="AY187" s="112"/>
      <c r="AZ187" s="112"/>
      <c r="BA187" s="112"/>
      <c r="BB187" s="112"/>
      <c r="BC187" s="112"/>
      <c r="BD187" s="112"/>
      <c r="BE187" s="112"/>
      <c r="BF187" s="112"/>
      <c r="BG187" s="112"/>
      <c r="BH187" s="112"/>
      <c r="BI187" s="112"/>
      <c r="BJ187" s="112"/>
      <c r="BK187" s="112"/>
      <c r="BL187" s="112"/>
      <c r="BM187" s="112"/>
      <c r="BN187" s="112"/>
      <c r="BO187" s="112"/>
      <c r="BP187" s="112"/>
      <c r="BQ187" s="112"/>
      <c r="BR187" s="112"/>
      <c r="BS187" s="112"/>
      <c r="BT187" s="112"/>
      <c r="BU187" s="112"/>
      <c r="BV187" s="112"/>
    </row>
    <row r="188" spans="1:74" s="99" customFormat="1" x14ac:dyDescent="0.2">
      <c r="A188" s="91"/>
      <c r="B188" s="130"/>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12"/>
      <c r="AY188" s="112"/>
      <c r="AZ188" s="112"/>
      <c r="BA188" s="112"/>
      <c r="BB188" s="112"/>
      <c r="BC188" s="112"/>
      <c r="BD188" s="112"/>
      <c r="BE188" s="112"/>
      <c r="BF188" s="112"/>
      <c r="BG188" s="112"/>
      <c r="BH188" s="112"/>
      <c r="BI188" s="112"/>
      <c r="BJ188" s="112"/>
      <c r="BK188" s="112"/>
      <c r="BL188" s="112"/>
      <c r="BM188" s="112"/>
      <c r="BN188" s="112"/>
      <c r="BO188" s="112"/>
      <c r="BP188" s="112"/>
      <c r="BQ188" s="112"/>
      <c r="BR188" s="112"/>
      <c r="BS188" s="112"/>
      <c r="BT188" s="112"/>
      <c r="BU188" s="112"/>
      <c r="BV188" s="112"/>
    </row>
    <row r="189" spans="1:74" s="99" customFormat="1" x14ac:dyDescent="0.2">
      <c r="A189" s="91"/>
      <c r="B189" s="130"/>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12"/>
      <c r="AY189" s="112"/>
      <c r="AZ189" s="112"/>
      <c r="BA189" s="112"/>
      <c r="BB189" s="112"/>
      <c r="BC189" s="112"/>
      <c r="BD189" s="112"/>
      <c r="BE189" s="112"/>
      <c r="BF189" s="112"/>
      <c r="BG189" s="112"/>
      <c r="BH189" s="112"/>
      <c r="BI189" s="112"/>
      <c r="BJ189" s="112"/>
      <c r="BK189" s="112"/>
      <c r="BL189" s="112"/>
      <c r="BM189" s="112"/>
      <c r="BN189" s="112"/>
      <c r="BO189" s="112"/>
      <c r="BP189" s="112"/>
      <c r="BQ189" s="112"/>
      <c r="BR189" s="112"/>
      <c r="BS189" s="112"/>
      <c r="BT189" s="112"/>
      <c r="BU189" s="112"/>
      <c r="BV189" s="112"/>
    </row>
    <row r="190" spans="1:74" s="99" customFormat="1" x14ac:dyDescent="0.2">
      <c r="A190" s="91"/>
      <c r="B190" s="130"/>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c r="AO190" s="112"/>
      <c r="AP190" s="112"/>
      <c r="AQ190" s="112"/>
      <c r="AR190" s="112"/>
      <c r="AS190" s="112"/>
      <c r="AT190" s="112"/>
      <c r="AU190" s="112"/>
      <c r="AV190" s="112"/>
      <c r="AW190" s="112"/>
      <c r="AX190" s="112"/>
      <c r="AY190" s="112"/>
      <c r="AZ190" s="112"/>
      <c r="BA190" s="112"/>
      <c r="BB190" s="112"/>
      <c r="BC190" s="112"/>
      <c r="BD190" s="112"/>
      <c r="BE190" s="112"/>
      <c r="BF190" s="112"/>
      <c r="BG190" s="112"/>
      <c r="BH190" s="112"/>
      <c r="BI190" s="112"/>
      <c r="BJ190" s="112"/>
      <c r="BK190" s="112"/>
      <c r="BL190" s="112"/>
      <c r="BM190" s="112"/>
      <c r="BN190" s="112"/>
      <c r="BO190" s="112"/>
      <c r="BP190" s="112"/>
      <c r="BQ190" s="112"/>
      <c r="BR190" s="112"/>
      <c r="BS190" s="112"/>
      <c r="BT190" s="112"/>
      <c r="BU190" s="112"/>
      <c r="BV190" s="112"/>
    </row>
    <row r="191" spans="1:74" s="99" customFormat="1" x14ac:dyDescent="0.2">
      <c r="A191" s="91"/>
      <c r="B191" s="130"/>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c r="AO191" s="112"/>
      <c r="AP191" s="112"/>
      <c r="AQ191" s="112"/>
      <c r="AR191" s="112"/>
      <c r="AS191" s="112"/>
      <c r="AT191" s="112"/>
      <c r="AU191" s="112"/>
      <c r="AV191" s="112"/>
      <c r="AW191" s="112"/>
      <c r="AX191" s="112"/>
      <c r="AY191" s="112"/>
      <c r="AZ191" s="112"/>
      <c r="BA191" s="112"/>
      <c r="BB191" s="112"/>
      <c r="BC191" s="112"/>
      <c r="BD191" s="112"/>
      <c r="BE191" s="112"/>
      <c r="BF191" s="112"/>
      <c r="BG191" s="112"/>
      <c r="BH191" s="112"/>
      <c r="BI191" s="112"/>
      <c r="BJ191" s="112"/>
      <c r="BK191" s="112"/>
      <c r="BL191" s="112"/>
      <c r="BM191" s="112"/>
      <c r="BN191" s="112"/>
      <c r="BO191" s="112"/>
      <c r="BP191" s="112"/>
      <c r="BQ191" s="112"/>
      <c r="BR191" s="112"/>
      <c r="BS191" s="112"/>
      <c r="BT191" s="112"/>
      <c r="BU191" s="112"/>
      <c r="BV191" s="112"/>
    </row>
    <row r="192" spans="1:74" s="99" customFormat="1" x14ac:dyDescent="0.2">
      <c r="A192" s="91"/>
      <c r="B192" s="130"/>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c r="AO192" s="112"/>
      <c r="AP192" s="112"/>
      <c r="AQ192" s="112"/>
      <c r="AR192" s="112"/>
      <c r="AS192" s="112"/>
      <c r="AT192" s="112"/>
      <c r="AU192" s="112"/>
      <c r="AV192" s="112"/>
      <c r="AW192" s="112"/>
      <c r="AX192" s="112"/>
      <c r="AY192" s="112"/>
      <c r="AZ192" s="112"/>
      <c r="BA192" s="112"/>
      <c r="BB192" s="112"/>
      <c r="BC192" s="112"/>
      <c r="BD192" s="112"/>
      <c r="BE192" s="112"/>
      <c r="BF192" s="112"/>
      <c r="BG192" s="112"/>
      <c r="BH192" s="112"/>
      <c r="BI192" s="112"/>
      <c r="BJ192" s="112"/>
      <c r="BK192" s="112"/>
      <c r="BL192" s="112"/>
      <c r="BM192" s="112"/>
      <c r="BN192" s="112"/>
      <c r="BO192" s="112"/>
      <c r="BP192" s="112"/>
      <c r="BQ192" s="112"/>
      <c r="BR192" s="112"/>
      <c r="BS192" s="112"/>
      <c r="BT192" s="112"/>
      <c r="BU192" s="112"/>
      <c r="BV192" s="112"/>
    </row>
    <row r="193" spans="1:74" s="99" customFormat="1" x14ac:dyDescent="0.2">
      <c r="A193" s="91"/>
      <c r="B193" s="130"/>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c r="AO193" s="112"/>
      <c r="AP193" s="112"/>
      <c r="AQ193" s="112"/>
      <c r="AR193" s="112"/>
      <c r="AS193" s="112"/>
      <c r="AT193" s="112"/>
      <c r="AU193" s="112"/>
      <c r="AV193" s="112"/>
      <c r="AW193" s="112"/>
      <c r="AX193" s="112"/>
      <c r="AY193" s="112"/>
      <c r="AZ193" s="112"/>
      <c r="BA193" s="112"/>
      <c r="BB193" s="112"/>
      <c r="BC193" s="112"/>
      <c r="BD193" s="112"/>
      <c r="BE193" s="112"/>
      <c r="BF193" s="112"/>
      <c r="BG193" s="112"/>
      <c r="BH193" s="112"/>
      <c r="BI193" s="112"/>
      <c r="BJ193" s="112"/>
      <c r="BK193" s="112"/>
      <c r="BL193" s="112"/>
      <c r="BM193" s="112"/>
      <c r="BN193" s="112"/>
      <c r="BO193" s="112"/>
      <c r="BP193" s="112"/>
      <c r="BQ193" s="112"/>
      <c r="BR193" s="112"/>
      <c r="BS193" s="112"/>
      <c r="BT193" s="112"/>
      <c r="BU193" s="112"/>
      <c r="BV193" s="112"/>
    </row>
    <row r="194" spans="1:74" s="99" customFormat="1" x14ac:dyDescent="0.2">
      <c r="A194" s="91"/>
      <c r="B194" s="130"/>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c r="AO194" s="112"/>
      <c r="AP194" s="112"/>
      <c r="AQ194" s="112"/>
      <c r="AR194" s="112"/>
      <c r="AS194" s="112"/>
      <c r="AT194" s="112"/>
      <c r="AU194" s="112"/>
      <c r="AV194" s="112"/>
      <c r="AW194" s="112"/>
      <c r="AX194" s="112"/>
      <c r="AY194" s="112"/>
      <c r="AZ194" s="112"/>
      <c r="BA194" s="112"/>
      <c r="BB194" s="112"/>
      <c r="BC194" s="112"/>
      <c r="BD194" s="112"/>
      <c r="BE194" s="112"/>
      <c r="BF194" s="112"/>
      <c r="BG194" s="112"/>
      <c r="BH194" s="112"/>
      <c r="BI194" s="112"/>
      <c r="BJ194" s="112"/>
      <c r="BK194" s="112"/>
      <c r="BL194" s="112"/>
      <c r="BM194" s="112"/>
      <c r="BN194" s="112"/>
      <c r="BO194" s="112"/>
      <c r="BP194" s="112"/>
      <c r="BQ194" s="112"/>
      <c r="BR194" s="112"/>
      <c r="BS194" s="112"/>
      <c r="BT194" s="112"/>
      <c r="BU194" s="112"/>
      <c r="BV194" s="112"/>
    </row>
    <row r="195" spans="1:74" s="99" customFormat="1" x14ac:dyDescent="0.2">
      <c r="A195" s="91"/>
      <c r="B195" s="130"/>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c r="AO195" s="112"/>
      <c r="AP195" s="112"/>
      <c r="AQ195" s="112"/>
      <c r="AR195" s="112"/>
      <c r="AS195" s="112"/>
      <c r="AT195" s="112"/>
      <c r="AU195" s="112"/>
      <c r="AV195" s="112"/>
      <c r="AW195" s="112"/>
      <c r="AX195" s="112"/>
      <c r="AY195" s="112"/>
      <c r="AZ195" s="112"/>
      <c r="BA195" s="112"/>
      <c r="BB195" s="112"/>
      <c r="BC195" s="112"/>
      <c r="BD195" s="112"/>
      <c r="BE195" s="112"/>
      <c r="BF195" s="112"/>
      <c r="BG195" s="112"/>
      <c r="BH195" s="112"/>
      <c r="BI195" s="112"/>
      <c r="BJ195" s="112"/>
      <c r="BK195" s="112"/>
      <c r="BL195" s="112"/>
      <c r="BM195" s="112"/>
      <c r="BN195" s="112"/>
      <c r="BO195" s="112"/>
      <c r="BP195" s="112"/>
      <c r="BQ195" s="112"/>
      <c r="BR195" s="112"/>
      <c r="BS195" s="112"/>
      <c r="BT195" s="112"/>
      <c r="BU195" s="112"/>
      <c r="BV195" s="112"/>
    </row>
    <row r="196" spans="1:74" s="99" customFormat="1" x14ac:dyDescent="0.2">
      <c r="A196" s="91"/>
      <c r="B196" s="130"/>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c r="AO196" s="112"/>
      <c r="AP196" s="112"/>
      <c r="AQ196" s="112"/>
      <c r="AR196" s="112"/>
      <c r="AS196" s="112"/>
      <c r="AT196" s="112"/>
      <c r="AU196" s="112"/>
      <c r="AV196" s="112"/>
      <c r="AW196" s="112"/>
      <c r="AX196" s="112"/>
      <c r="AY196" s="112"/>
      <c r="AZ196" s="112"/>
      <c r="BA196" s="112"/>
      <c r="BB196" s="112"/>
      <c r="BC196" s="112"/>
      <c r="BD196" s="112"/>
      <c r="BE196" s="112"/>
      <c r="BF196" s="112"/>
      <c r="BG196" s="112"/>
      <c r="BH196" s="112"/>
      <c r="BI196" s="112"/>
      <c r="BJ196" s="112"/>
      <c r="BK196" s="112"/>
      <c r="BL196" s="112"/>
      <c r="BM196" s="112"/>
      <c r="BN196" s="112"/>
      <c r="BO196" s="112"/>
      <c r="BP196" s="112"/>
      <c r="BQ196" s="112"/>
      <c r="BR196" s="112"/>
      <c r="BS196" s="112"/>
      <c r="BT196" s="112"/>
      <c r="BU196" s="112"/>
      <c r="BV196" s="112"/>
    </row>
    <row r="197" spans="1:74" s="99" customFormat="1" x14ac:dyDescent="0.2">
      <c r="A197" s="91"/>
      <c r="B197" s="130"/>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c r="AO197" s="112"/>
      <c r="AP197" s="112"/>
      <c r="AQ197" s="112"/>
      <c r="AR197" s="112"/>
      <c r="AS197" s="112"/>
      <c r="AT197" s="112"/>
      <c r="AU197" s="112"/>
      <c r="AV197" s="112"/>
      <c r="AW197" s="112"/>
      <c r="AX197" s="112"/>
      <c r="AY197" s="112"/>
      <c r="AZ197" s="112"/>
      <c r="BA197" s="112"/>
      <c r="BB197" s="112"/>
      <c r="BC197" s="112"/>
      <c r="BD197" s="112"/>
      <c r="BE197" s="112"/>
      <c r="BF197" s="112"/>
      <c r="BG197" s="112"/>
      <c r="BH197" s="112"/>
      <c r="BI197" s="112"/>
      <c r="BJ197" s="112"/>
      <c r="BK197" s="112"/>
      <c r="BL197" s="112"/>
      <c r="BM197" s="112"/>
      <c r="BN197" s="112"/>
      <c r="BO197" s="112"/>
      <c r="BP197" s="112"/>
      <c r="BQ197" s="112"/>
      <c r="BR197" s="112"/>
      <c r="BS197" s="112"/>
      <c r="BT197" s="112"/>
      <c r="BU197" s="112"/>
      <c r="BV197" s="112"/>
    </row>
    <row r="198" spans="1:74" s="99" customFormat="1" x14ac:dyDescent="0.2">
      <c r="A198" s="91"/>
      <c r="B198" s="130"/>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c r="AO198" s="112"/>
      <c r="AP198" s="112"/>
      <c r="AQ198" s="112"/>
      <c r="AR198" s="112"/>
      <c r="AS198" s="112"/>
      <c r="AT198" s="112"/>
      <c r="AU198" s="112"/>
      <c r="AV198" s="112"/>
      <c r="AW198" s="112"/>
      <c r="AX198" s="112"/>
      <c r="AY198" s="112"/>
      <c r="AZ198" s="112"/>
      <c r="BA198" s="112"/>
      <c r="BB198" s="112"/>
      <c r="BC198" s="112"/>
      <c r="BD198" s="112"/>
      <c r="BE198" s="112"/>
      <c r="BF198" s="112"/>
      <c r="BG198" s="112"/>
      <c r="BH198" s="112"/>
      <c r="BI198" s="112"/>
      <c r="BJ198" s="112"/>
      <c r="BK198" s="112"/>
      <c r="BL198" s="112"/>
      <c r="BM198" s="112"/>
      <c r="BN198" s="112"/>
      <c r="BO198" s="112"/>
      <c r="BP198" s="112"/>
      <c r="BQ198" s="112"/>
      <c r="BR198" s="112"/>
      <c r="BS198" s="112"/>
      <c r="BT198" s="112"/>
      <c r="BU198" s="112"/>
      <c r="BV198" s="112"/>
    </row>
    <row r="199" spans="1:74" s="99" customFormat="1" x14ac:dyDescent="0.2">
      <c r="A199" s="91"/>
      <c r="B199" s="130"/>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c r="AO199" s="112"/>
      <c r="AP199" s="112"/>
      <c r="AQ199" s="112"/>
      <c r="AR199" s="112"/>
      <c r="AS199" s="112"/>
      <c r="AT199" s="112"/>
      <c r="AU199" s="112"/>
      <c r="AV199" s="112"/>
      <c r="AW199" s="112"/>
      <c r="AX199" s="112"/>
      <c r="AY199" s="112"/>
      <c r="AZ199" s="112"/>
      <c r="BA199" s="112"/>
      <c r="BB199" s="112"/>
      <c r="BC199" s="112"/>
      <c r="BD199" s="112"/>
      <c r="BE199" s="112"/>
      <c r="BF199" s="112"/>
      <c r="BG199" s="112"/>
      <c r="BH199" s="112"/>
      <c r="BI199" s="112"/>
      <c r="BJ199" s="112"/>
      <c r="BK199" s="112"/>
      <c r="BL199" s="112"/>
      <c r="BM199" s="112"/>
      <c r="BN199" s="112"/>
      <c r="BO199" s="112"/>
      <c r="BP199" s="112"/>
      <c r="BQ199" s="112"/>
      <c r="BR199" s="112"/>
      <c r="BS199" s="112"/>
      <c r="BT199" s="112"/>
      <c r="BU199" s="112"/>
      <c r="BV199" s="112"/>
    </row>
    <row r="200" spans="1:74" s="99" customFormat="1" x14ac:dyDescent="0.2">
      <c r="A200" s="91"/>
      <c r="B200" s="130"/>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c r="AO200" s="112"/>
      <c r="AP200" s="112"/>
      <c r="AQ200" s="112"/>
      <c r="AR200" s="112"/>
      <c r="AS200" s="112"/>
      <c r="AT200" s="112"/>
      <c r="AU200" s="112"/>
      <c r="AV200" s="112"/>
      <c r="AW200" s="112"/>
      <c r="AX200" s="112"/>
      <c r="AY200" s="112"/>
      <c r="AZ200" s="112"/>
      <c r="BA200" s="112"/>
      <c r="BB200" s="112"/>
      <c r="BC200" s="112"/>
      <c r="BD200" s="112"/>
      <c r="BE200" s="112"/>
      <c r="BF200" s="112"/>
      <c r="BG200" s="112"/>
      <c r="BH200" s="112"/>
      <c r="BI200" s="112"/>
      <c r="BJ200" s="112"/>
      <c r="BK200" s="112"/>
      <c r="BL200" s="112"/>
      <c r="BM200" s="112"/>
      <c r="BN200" s="112"/>
      <c r="BO200" s="112"/>
      <c r="BP200" s="112"/>
      <c r="BQ200" s="112"/>
      <c r="BR200" s="112"/>
      <c r="BS200" s="112"/>
      <c r="BT200" s="112"/>
      <c r="BU200" s="112"/>
      <c r="BV200" s="112"/>
    </row>
    <row r="201" spans="1:74" s="99" customFormat="1" x14ac:dyDescent="0.2">
      <c r="A201" s="91"/>
      <c r="B201" s="130"/>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c r="AO201" s="112"/>
      <c r="AP201" s="112"/>
      <c r="AQ201" s="112"/>
      <c r="AR201" s="112"/>
      <c r="AS201" s="112"/>
      <c r="AT201" s="112"/>
      <c r="AU201" s="112"/>
      <c r="AV201" s="112"/>
      <c r="AW201" s="112"/>
      <c r="AX201" s="112"/>
      <c r="AY201" s="112"/>
      <c r="AZ201" s="112"/>
      <c r="BA201" s="112"/>
      <c r="BB201" s="112"/>
      <c r="BC201" s="112"/>
      <c r="BD201" s="112"/>
      <c r="BE201" s="112"/>
      <c r="BF201" s="112"/>
      <c r="BG201" s="112"/>
      <c r="BH201" s="112"/>
      <c r="BI201" s="112"/>
      <c r="BJ201" s="112"/>
      <c r="BK201" s="112"/>
      <c r="BL201" s="112"/>
      <c r="BM201" s="112"/>
      <c r="BN201" s="112"/>
      <c r="BO201" s="112"/>
      <c r="BP201" s="112"/>
      <c r="BQ201" s="112"/>
      <c r="BR201" s="112"/>
      <c r="BS201" s="112"/>
      <c r="BT201" s="112"/>
      <c r="BU201" s="112"/>
      <c r="BV201" s="112"/>
    </row>
    <row r="202" spans="1:74" s="99" customFormat="1" x14ac:dyDescent="0.2">
      <c r="A202" s="91"/>
      <c r="B202" s="130"/>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c r="AO202" s="112"/>
      <c r="AP202" s="112"/>
      <c r="AQ202" s="112"/>
      <c r="AR202" s="112"/>
      <c r="AS202" s="112"/>
      <c r="AT202" s="112"/>
      <c r="AU202" s="112"/>
      <c r="AV202" s="112"/>
      <c r="AW202" s="112"/>
      <c r="AX202" s="112"/>
      <c r="AY202" s="112"/>
      <c r="AZ202" s="112"/>
      <c r="BA202" s="112"/>
      <c r="BB202" s="112"/>
      <c r="BC202" s="112"/>
      <c r="BD202" s="112"/>
      <c r="BE202" s="112"/>
      <c r="BF202" s="112"/>
      <c r="BG202" s="112"/>
      <c r="BH202" s="112"/>
      <c r="BI202" s="112"/>
      <c r="BJ202" s="112"/>
      <c r="BK202" s="112"/>
      <c r="BL202" s="112"/>
      <c r="BM202" s="112"/>
      <c r="BN202" s="112"/>
      <c r="BO202" s="112"/>
      <c r="BP202" s="112"/>
      <c r="BQ202" s="112"/>
      <c r="BR202" s="112"/>
      <c r="BS202" s="112"/>
      <c r="BT202" s="112"/>
      <c r="BU202" s="112"/>
      <c r="BV202" s="112"/>
    </row>
    <row r="203" spans="1:74" s="99" customFormat="1" x14ac:dyDescent="0.2">
      <c r="A203" s="91"/>
      <c r="B203" s="130"/>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c r="AO203" s="112"/>
      <c r="AP203" s="112"/>
      <c r="AQ203" s="112"/>
      <c r="AR203" s="112"/>
      <c r="AS203" s="112"/>
      <c r="AT203" s="112"/>
      <c r="AU203" s="112"/>
      <c r="AV203" s="112"/>
      <c r="AW203" s="112"/>
      <c r="AX203" s="112"/>
      <c r="AY203" s="112"/>
      <c r="AZ203" s="112"/>
      <c r="BA203" s="112"/>
      <c r="BB203" s="112"/>
      <c r="BC203" s="112"/>
      <c r="BD203" s="112"/>
      <c r="BE203" s="112"/>
      <c r="BF203" s="112"/>
      <c r="BG203" s="112"/>
      <c r="BH203" s="112"/>
      <c r="BI203" s="112"/>
      <c r="BJ203" s="112"/>
      <c r="BK203" s="112"/>
      <c r="BL203" s="112"/>
      <c r="BM203" s="112"/>
      <c r="BN203" s="112"/>
      <c r="BO203" s="112"/>
      <c r="BP203" s="112"/>
      <c r="BQ203" s="112"/>
      <c r="BR203" s="112"/>
      <c r="BS203" s="112"/>
      <c r="BT203" s="112"/>
      <c r="BU203" s="112"/>
      <c r="BV203" s="112"/>
    </row>
    <row r="204" spans="1:74" s="99" customFormat="1" x14ac:dyDescent="0.2">
      <c r="A204" s="91"/>
      <c r="B204" s="130"/>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c r="AO204" s="112"/>
      <c r="AP204" s="112"/>
      <c r="AQ204" s="112"/>
      <c r="AR204" s="112"/>
      <c r="AS204" s="112"/>
      <c r="AT204" s="112"/>
      <c r="AU204" s="112"/>
      <c r="AV204" s="112"/>
      <c r="AW204" s="112"/>
      <c r="AX204" s="112"/>
      <c r="AY204" s="112"/>
      <c r="AZ204" s="112"/>
      <c r="BA204" s="112"/>
      <c r="BB204" s="112"/>
      <c r="BC204" s="112"/>
      <c r="BD204" s="112"/>
      <c r="BE204" s="112"/>
      <c r="BF204" s="112"/>
      <c r="BG204" s="112"/>
      <c r="BH204" s="112"/>
      <c r="BI204" s="112"/>
      <c r="BJ204" s="112"/>
      <c r="BK204" s="112"/>
      <c r="BL204" s="112"/>
      <c r="BM204" s="112"/>
      <c r="BN204" s="112"/>
      <c r="BO204" s="112"/>
      <c r="BP204" s="112"/>
      <c r="BQ204" s="112"/>
      <c r="BR204" s="112"/>
      <c r="BS204" s="112"/>
      <c r="BT204" s="112"/>
      <c r="BU204" s="112"/>
      <c r="BV204" s="112"/>
    </row>
    <row r="205" spans="1:74" s="99" customFormat="1" x14ac:dyDescent="0.2">
      <c r="A205" s="91"/>
      <c r="B205" s="130"/>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c r="AO205" s="112"/>
      <c r="AP205" s="112"/>
      <c r="AQ205" s="112"/>
      <c r="AR205" s="112"/>
      <c r="AS205" s="112"/>
      <c r="AT205" s="112"/>
      <c r="AU205" s="112"/>
      <c r="AV205" s="112"/>
      <c r="AW205" s="112"/>
      <c r="AX205" s="112"/>
      <c r="AY205" s="112"/>
      <c r="AZ205" s="112"/>
      <c r="BA205" s="112"/>
      <c r="BB205" s="112"/>
      <c r="BC205" s="112"/>
      <c r="BD205" s="112"/>
      <c r="BE205" s="112"/>
      <c r="BF205" s="112"/>
      <c r="BG205" s="112"/>
      <c r="BH205" s="112"/>
      <c r="BI205" s="112"/>
      <c r="BJ205" s="112"/>
      <c r="BK205" s="112"/>
      <c r="BL205" s="112"/>
      <c r="BM205" s="112"/>
      <c r="BN205" s="112"/>
      <c r="BO205" s="112"/>
      <c r="BP205" s="112"/>
      <c r="BQ205" s="112"/>
      <c r="BR205" s="112"/>
      <c r="BS205" s="112"/>
      <c r="BT205" s="112"/>
      <c r="BU205" s="112"/>
      <c r="BV205" s="112"/>
    </row>
    <row r="206" spans="1:74" s="99" customFormat="1" x14ac:dyDescent="0.2">
      <c r="A206" s="91"/>
      <c r="B206" s="130"/>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c r="AO206" s="112"/>
      <c r="AP206" s="112"/>
      <c r="AQ206" s="112"/>
      <c r="AR206" s="112"/>
      <c r="AS206" s="112"/>
      <c r="AT206" s="112"/>
      <c r="AU206" s="112"/>
      <c r="AV206" s="112"/>
      <c r="AW206" s="112"/>
      <c r="AX206" s="112"/>
      <c r="AY206" s="112"/>
      <c r="AZ206" s="112"/>
      <c r="BA206" s="112"/>
      <c r="BB206" s="112"/>
      <c r="BC206" s="112"/>
      <c r="BD206" s="112"/>
      <c r="BE206" s="112"/>
      <c r="BF206" s="112"/>
      <c r="BG206" s="112"/>
      <c r="BH206" s="112"/>
      <c r="BI206" s="112"/>
      <c r="BJ206" s="112"/>
      <c r="BK206" s="112"/>
      <c r="BL206" s="112"/>
      <c r="BM206" s="112"/>
      <c r="BN206" s="112"/>
      <c r="BO206" s="112"/>
      <c r="BP206" s="112"/>
      <c r="BQ206" s="112"/>
      <c r="BR206" s="112"/>
      <c r="BS206" s="112"/>
      <c r="BT206" s="112"/>
      <c r="BU206" s="112"/>
      <c r="BV206" s="112"/>
    </row>
    <row r="207" spans="1:74" s="99" customFormat="1" x14ac:dyDescent="0.2">
      <c r="A207" s="91"/>
      <c r="B207" s="130"/>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c r="AO207" s="112"/>
      <c r="AP207" s="112"/>
      <c r="AQ207" s="112"/>
      <c r="AR207" s="112"/>
      <c r="AS207" s="112"/>
      <c r="AT207" s="112"/>
      <c r="AU207" s="112"/>
      <c r="AV207" s="112"/>
      <c r="AW207" s="112"/>
      <c r="AX207" s="112"/>
      <c r="AY207" s="112"/>
      <c r="AZ207" s="112"/>
      <c r="BA207" s="112"/>
      <c r="BB207" s="112"/>
      <c r="BC207" s="112"/>
      <c r="BD207" s="112"/>
      <c r="BE207" s="112"/>
      <c r="BF207" s="112"/>
      <c r="BG207" s="112"/>
      <c r="BH207" s="112"/>
      <c r="BI207" s="112"/>
      <c r="BJ207" s="112"/>
      <c r="BK207" s="112"/>
      <c r="BL207" s="112"/>
      <c r="BM207" s="112"/>
      <c r="BN207" s="112"/>
      <c r="BO207" s="112"/>
      <c r="BP207" s="112"/>
      <c r="BQ207" s="112"/>
      <c r="BR207" s="112"/>
      <c r="BS207" s="112"/>
      <c r="BT207" s="112"/>
      <c r="BU207" s="112"/>
      <c r="BV207" s="112"/>
    </row>
    <row r="208" spans="1:74" s="99" customFormat="1" x14ac:dyDescent="0.2">
      <c r="A208" s="91"/>
      <c r="B208" s="130"/>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c r="AO208" s="112"/>
      <c r="AP208" s="112"/>
      <c r="AQ208" s="112"/>
      <c r="AR208" s="112"/>
      <c r="AS208" s="112"/>
      <c r="AT208" s="112"/>
      <c r="AU208" s="112"/>
      <c r="AV208" s="112"/>
      <c r="AW208" s="112"/>
      <c r="AX208" s="112"/>
      <c r="AY208" s="112"/>
      <c r="AZ208" s="112"/>
      <c r="BA208" s="112"/>
      <c r="BB208" s="112"/>
      <c r="BC208" s="112"/>
      <c r="BD208" s="112"/>
      <c r="BE208" s="112"/>
      <c r="BF208" s="112"/>
      <c r="BG208" s="112"/>
      <c r="BH208" s="112"/>
      <c r="BI208" s="112"/>
      <c r="BJ208" s="112"/>
      <c r="BK208" s="112"/>
      <c r="BL208" s="112"/>
      <c r="BM208" s="112"/>
      <c r="BN208" s="112"/>
      <c r="BO208" s="112"/>
      <c r="BP208" s="112"/>
      <c r="BQ208" s="112"/>
      <c r="BR208" s="112"/>
      <c r="BS208" s="112"/>
      <c r="BT208" s="112"/>
      <c r="BU208" s="112"/>
      <c r="BV208" s="112"/>
    </row>
    <row r="209" spans="1:74" s="99" customFormat="1" x14ac:dyDescent="0.2">
      <c r="A209" s="91"/>
      <c r="B209" s="130"/>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c r="AO209" s="112"/>
      <c r="AP209" s="112"/>
      <c r="AQ209" s="112"/>
      <c r="AR209" s="112"/>
      <c r="AS209" s="112"/>
      <c r="AT209" s="112"/>
      <c r="AU209" s="112"/>
      <c r="AV209" s="112"/>
      <c r="AW209" s="112"/>
      <c r="AX209" s="112"/>
      <c r="AY209" s="112"/>
      <c r="AZ209" s="112"/>
      <c r="BA209" s="112"/>
      <c r="BB209" s="112"/>
      <c r="BC209" s="112"/>
      <c r="BD209" s="112"/>
      <c r="BE209" s="112"/>
      <c r="BF209" s="112"/>
      <c r="BG209" s="112"/>
      <c r="BH209" s="112"/>
      <c r="BI209" s="112"/>
      <c r="BJ209" s="112"/>
      <c r="BK209" s="112"/>
      <c r="BL209" s="112"/>
      <c r="BM209" s="112"/>
      <c r="BN209" s="112"/>
      <c r="BO209" s="112"/>
      <c r="BP209" s="112"/>
      <c r="BQ209" s="112"/>
      <c r="BR209" s="112"/>
      <c r="BS209" s="112"/>
      <c r="BT209" s="112"/>
      <c r="BU209" s="112"/>
      <c r="BV209" s="112"/>
    </row>
    <row r="210" spans="1:74" s="99" customFormat="1" x14ac:dyDescent="0.2">
      <c r="A210" s="91"/>
      <c r="B210" s="130"/>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c r="AO210" s="112"/>
      <c r="AP210" s="112"/>
      <c r="AQ210" s="112"/>
      <c r="AR210" s="112"/>
      <c r="AS210" s="112"/>
      <c r="AT210" s="112"/>
      <c r="AU210" s="112"/>
      <c r="AV210" s="112"/>
      <c r="AW210" s="112"/>
      <c r="AX210" s="112"/>
      <c r="AY210" s="112"/>
      <c r="AZ210" s="112"/>
      <c r="BA210" s="112"/>
      <c r="BB210" s="112"/>
      <c r="BC210" s="112"/>
      <c r="BD210" s="112"/>
      <c r="BE210" s="112"/>
      <c r="BF210" s="112"/>
      <c r="BG210" s="112"/>
      <c r="BH210" s="112"/>
      <c r="BI210" s="112"/>
      <c r="BJ210" s="112"/>
      <c r="BK210" s="112"/>
      <c r="BL210" s="112"/>
      <c r="BM210" s="112"/>
      <c r="BN210" s="112"/>
      <c r="BO210" s="112"/>
      <c r="BP210" s="112"/>
      <c r="BQ210" s="112"/>
      <c r="BR210" s="112"/>
      <c r="BS210" s="112"/>
      <c r="BT210" s="112"/>
      <c r="BU210" s="112"/>
      <c r="BV210" s="112"/>
    </row>
    <row r="211" spans="1:74" s="99" customFormat="1" x14ac:dyDescent="0.2">
      <c r="A211" s="91"/>
      <c r="B211" s="130"/>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c r="AO211" s="112"/>
      <c r="AP211" s="112"/>
      <c r="AQ211" s="112"/>
      <c r="AR211" s="112"/>
      <c r="AS211" s="112"/>
      <c r="AT211" s="112"/>
      <c r="AU211" s="112"/>
      <c r="AV211" s="112"/>
      <c r="AW211" s="112"/>
      <c r="AX211" s="112"/>
      <c r="AY211" s="112"/>
      <c r="AZ211" s="112"/>
      <c r="BA211" s="112"/>
      <c r="BB211" s="112"/>
      <c r="BC211" s="112"/>
      <c r="BD211" s="112"/>
      <c r="BE211" s="112"/>
      <c r="BF211" s="112"/>
      <c r="BG211" s="112"/>
      <c r="BH211" s="112"/>
      <c r="BI211" s="112"/>
      <c r="BJ211" s="112"/>
      <c r="BK211" s="112"/>
      <c r="BL211" s="112"/>
      <c r="BM211" s="112"/>
      <c r="BN211" s="112"/>
      <c r="BO211" s="112"/>
      <c r="BP211" s="112"/>
      <c r="BQ211" s="112"/>
      <c r="BR211" s="112"/>
      <c r="BS211" s="112"/>
      <c r="BT211" s="112"/>
      <c r="BU211" s="112"/>
      <c r="BV211" s="112"/>
    </row>
    <row r="212" spans="1:74" s="99" customFormat="1" x14ac:dyDescent="0.2">
      <c r="A212" s="91"/>
      <c r="B212" s="130"/>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c r="AO212" s="112"/>
      <c r="AP212" s="112"/>
      <c r="AQ212" s="112"/>
      <c r="AR212" s="112"/>
      <c r="AS212" s="112"/>
      <c r="AT212" s="112"/>
      <c r="AU212" s="112"/>
      <c r="AV212" s="112"/>
      <c r="AW212" s="112"/>
      <c r="AX212" s="112"/>
      <c r="AY212" s="112"/>
      <c r="AZ212" s="112"/>
      <c r="BA212" s="112"/>
      <c r="BB212" s="112"/>
      <c r="BC212" s="112"/>
      <c r="BD212" s="112"/>
      <c r="BE212" s="112"/>
      <c r="BF212" s="112"/>
      <c r="BG212" s="112"/>
      <c r="BH212" s="112"/>
      <c r="BI212" s="112"/>
      <c r="BJ212" s="112"/>
      <c r="BK212" s="112"/>
      <c r="BL212" s="112"/>
      <c r="BM212" s="112"/>
      <c r="BN212" s="112"/>
      <c r="BO212" s="112"/>
      <c r="BP212" s="112"/>
      <c r="BQ212" s="112"/>
      <c r="BR212" s="112"/>
      <c r="BS212" s="112"/>
      <c r="BT212" s="112"/>
      <c r="BU212" s="112"/>
      <c r="BV212" s="112"/>
    </row>
    <row r="213" spans="1:74" s="99" customFormat="1" x14ac:dyDescent="0.2">
      <c r="A213" s="91"/>
      <c r="B213" s="130"/>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c r="AO213" s="112"/>
      <c r="AP213" s="112"/>
      <c r="AQ213" s="112"/>
      <c r="AR213" s="112"/>
      <c r="AS213" s="112"/>
      <c r="AT213" s="112"/>
      <c r="AU213" s="112"/>
      <c r="AV213" s="112"/>
      <c r="AW213" s="112"/>
      <c r="AX213" s="112"/>
      <c r="AY213" s="112"/>
      <c r="AZ213" s="112"/>
      <c r="BA213" s="112"/>
      <c r="BB213" s="112"/>
      <c r="BC213" s="112"/>
      <c r="BD213" s="112"/>
      <c r="BE213" s="112"/>
      <c r="BF213" s="112"/>
      <c r="BG213" s="112"/>
      <c r="BH213" s="112"/>
      <c r="BI213" s="112"/>
      <c r="BJ213" s="112"/>
      <c r="BK213" s="112"/>
      <c r="BL213" s="112"/>
      <c r="BM213" s="112"/>
      <c r="BN213" s="112"/>
      <c r="BO213" s="112"/>
      <c r="BP213" s="112"/>
      <c r="BQ213" s="112"/>
      <c r="BR213" s="112"/>
      <c r="BS213" s="112"/>
      <c r="BT213" s="112"/>
      <c r="BU213" s="112"/>
      <c r="BV213" s="112"/>
    </row>
    <row r="214" spans="1:74" s="99" customFormat="1" x14ac:dyDescent="0.2">
      <c r="A214" s="91"/>
      <c r="B214" s="130"/>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112"/>
      <c r="AP214" s="112"/>
      <c r="AQ214" s="112"/>
      <c r="AR214" s="112"/>
      <c r="AS214" s="112"/>
      <c r="AT214" s="112"/>
      <c r="AU214" s="112"/>
      <c r="AV214" s="112"/>
      <c r="AW214" s="112"/>
      <c r="AX214" s="112"/>
      <c r="AY214" s="112"/>
      <c r="AZ214" s="112"/>
      <c r="BA214" s="112"/>
      <c r="BB214" s="112"/>
      <c r="BC214" s="112"/>
      <c r="BD214" s="112"/>
      <c r="BE214" s="112"/>
      <c r="BF214" s="112"/>
      <c r="BG214" s="112"/>
      <c r="BH214" s="112"/>
      <c r="BI214" s="112"/>
      <c r="BJ214" s="112"/>
      <c r="BK214" s="112"/>
      <c r="BL214" s="112"/>
      <c r="BM214" s="112"/>
      <c r="BN214" s="112"/>
      <c r="BO214" s="112"/>
      <c r="BP214" s="112"/>
      <c r="BQ214" s="112"/>
      <c r="BR214" s="112"/>
      <c r="BS214" s="112"/>
      <c r="BT214" s="112"/>
      <c r="BU214" s="112"/>
      <c r="BV214" s="112"/>
    </row>
    <row r="215" spans="1:74" s="99" customFormat="1" x14ac:dyDescent="0.2">
      <c r="A215" s="91"/>
      <c r="B215" s="130"/>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c r="AO215" s="112"/>
      <c r="AP215" s="112"/>
      <c r="AQ215" s="112"/>
      <c r="AR215" s="112"/>
      <c r="AS215" s="112"/>
      <c r="AT215" s="112"/>
      <c r="AU215" s="112"/>
      <c r="AV215" s="112"/>
      <c r="AW215" s="112"/>
      <c r="AX215" s="112"/>
      <c r="AY215" s="112"/>
      <c r="AZ215" s="112"/>
      <c r="BA215" s="112"/>
      <c r="BB215" s="112"/>
      <c r="BC215" s="112"/>
      <c r="BD215" s="112"/>
      <c r="BE215" s="112"/>
      <c r="BF215" s="112"/>
      <c r="BG215" s="112"/>
      <c r="BH215" s="112"/>
      <c r="BI215" s="112"/>
      <c r="BJ215" s="112"/>
      <c r="BK215" s="112"/>
      <c r="BL215" s="112"/>
      <c r="BM215" s="112"/>
      <c r="BN215" s="112"/>
      <c r="BO215" s="112"/>
      <c r="BP215" s="112"/>
      <c r="BQ215" s="112"/>
      <c r="BR215" s="112"/>
      <c r="BS215" s="112"/>
      <c r="BT215" s="112"/>
      <c r="BU215" s="112"/>
      <c r="BV215" s="112"/>
    </row>
    <row r="216" spans="1:74" s="99" customFormat="1" x14ac:dyDescent="0.2">
      <c r="A216" s="91"/>
      <c r="B216" s="130"/>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c r="AO216" s="112"/>
      <c r="AP216" s="112"/>
      <c r="AQ216" s="112"/>
      <c r="AR216" s="112"/>
      <c r="AS216" s="112"/>
      <c r="AT216" s="112"/>
      <c r="AU216" s="112"/>
      <c r="AV216" s="112"/>
      <c r="AW216" s="112"/>
      <c r="AX216" s="112"/>
      <c r="AY216" s="112"/>
      <c r="AZ216" s="112"/>
      <c r="BA216" s="112"/>
      <c r="BB216" s="112"/>
      <c r="BC216" s="112"/>
      <c r="BD216" s="112"/>
      <c r="BE216" s="112"/>
      <c r="BF216" s="112"/>
      <c r="BG216" s="112"/>
      <c r="BH216" s="112"/>
      <c r="BI216" s="112"/>
      <c r="BJ216" s="112"/>
      <c r="BK216" s="112"/>
      <c r="BL216" s="112"/>
      <c r="BM216" s="112"/>
      <c r="BN216" s="112"/>
      <c r="BO216" s="112"/>
      <c r="BP216" s="112"/>
      <c r="BQ216" s="112"/>
      <c r="BR216" s="112"/>
      <c r="BS216" s="112"/>
      <c r="BT216" s="112"/>
      <c r="BU216" s="112"/>
      <c r="BV216" s="112"/>
    </row>
    <row r="217" spans="1:74" s="99" customFormat="1" x14ac:dyDescent="0.2">
      <c r="A217" s="91"/>
      <c r="B217" s="130"/>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c r="AO217" s="112"/>
      <c r="AP217" s="112"/>
      <c r="AQ217" s="112"/>
      <c r="AR217" s="112"/>
      <c r="AS217" s="112"/>
      <c r="AT217" s="112"/>
      <c r="AU217" s="112"/>
      <c r="AV217" s="112"/>
      <c r="AW217" s="112"/>
      <c r="AX217" s="112"/>
      <c r="AY217" s="112"/>
      <c r="AZ217" s="112"/>
      <c r="BA217" s="112"/>
      <c r="BB217" s="112"/>
      <c r="BC217" s="112"/>
      <c r="BD217" s="112"/>
      <c r="BE217" s="112"/>
      <c r="BF217" s="112"/>
      <c r="BG217" s="112"/>
      <c r="BH217" s="112"/>
      <c r="BI217" s="112"/>
      <c r="BJ217" s="112"/>
      <c r="BK217" s="112"/>
      <c r="BL217" s="112"/>
      <c r="BM217" s="112"/>
      <c r="BN217" s="112"/>
      <c r="BO217" s="112"/>
      <c r="BP217" s="112"/>
      <c r="BQ217" s="112"/>
      <c r="BR217" s="112"/>
      <c r="BS217" s="112"/>
      <c r="BT217" s="112"/>
      <c r="BU217" s="112"/>
      <c r="BV217" s="112"/>
    </row>
    <row r="218" spans="1:74" s="99" customFormat="1" x14ac:dyDescent="0.2">
      <c r="A218" s="91"/>
      <c r="B218" s="130"/>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c r="AO218" s="112"/>
      <c r="AP218" s="112"/>
      <c r="AQ218" s="112"/>
      <c r="AR218" s="112"/>
      <c r="AS218" s="112"/>
      <c r="AT218" s="112"/>
      <c r="AU218" s="112"/>
      <c r="AV218" s="112"/>
      <c r="AW218" s="112"/>
      <c r="AX218" s="112"/>
      <c r="AY218" s="112"/>
      <c r="AZ218" s="112"/>
      <c r="BA218" s="112"/>
      <c r="BB218" s="112"/>
      <c r="BC218" s="112"/>
      <c r="BD218" s="112"/>
      <c r="BE218" s="112"/>
      <c r="BF218" s="112"/>
      <c r="BG218" s="112"/>
      <c r="BH218" s="112"/>
      <c r="BI218" s="112"/>
      <c r="BJ218" s="112"/>
      <c r="BK218" s="112"/>
      <c r="BL218" s="112"/>
      <c r="BM218" s="112"/>
      <c r="BN218" s="112"/>
      <c r="BO218" s="112"/>
      <c r="BP218" s="112"/>
      <c r="BQ218" s="112"/>
      <c r="BR218" s="112"/>
      <c r="BS218" s="112"/>
      <c r="BT218" s="112"/>
      <c r="BU218" s="112"/>
      <c r="BV218" s="112"/>
    </row>
    <row r="219" spans="1:74" s="99" customFormat="1" x14ac:dyDescent="0.2">
      <c r="A219" s="91"/>
      <c r="B219" s="130"/>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c r="AO219" s="112"/>
      <c r="AP219" s="112"/>
      <c r="AQ219" s="112"/>
      <c r="AR219" s="112"/>
      <c r="AS219" s="112"/>
      <c r="AT219" s="112"/>
      <c r="AU219" s="112"/>
      <c r="AV219" s="112"/>
      <c r="AW219" s="112"/>
      <c r="AX219" s="112"/>
      <c r="AY219" s="112"/>
      <c r="AZ219" s="112"/>
      <c r="BA219" s="112"/>
      <c r="BB219" s="112"/>
      <c r="BC219" s="112"/>
      <c r="BD219" s="112"/>
      <c r="BE219" s="112"/>
      <c r="BF219" s="112"/>
      <c r="BG219" s="112"/>
      <c r="BH219" s="112"/>
      <c r="BI219" s="112"/>
      <c r="BJ219" s="112"/>
      <c r="BK219" s="112"/>
      <c r="BL219" s="112"/>
      <c r="BM219" s="112"/>
      <c r="BN219" s="112"/>
      <c r="BO219" s="112"/>
      <c r="BP219" s="112"/>
      <c r="BQ219" s="112"/>
      <c r="BR219" s="112"/>
      <c r="BS219" s="112"/>
      <c r="BT219" s="112"/>
      <c r="BU219" s="112"/>
      <c r="BV219" s="112"/>
    </row>
    <row r="220" spans="1:74" s="99" customFormat="1" x14ac:dyDescent="0.2">
      <c r="A220" s="91"/>
      <c r="B220" s="130"/>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c r="AO220" s="112"/>
      <c r="AP220" s="112"/>
      <c r="AQ220" s="112"/>
      <c r="AR220" s="112"/>
      <c r="AS220" s="112"/>
      <c r="AT220" s="112"/>
      <c r="AU220" s="112"/>
      <c r="AV220" s="112"/>
      <c r="AW220" s="112"/>
      <c r="AX220" s="112"/>
      <c r="AY220" s="112"/>
      <c r="AZ220" s="112"/>
      <c r="BA220" s="112"/>
      <c r="BB220" s="112"/>
      <c r="BC220" s="112"/>
      <c r="BD220" s="112"/>
      <c r="BE220" s="112"/>
      <c r="BF220" s="112"/>
      <c r="BG220" s="112"/>
      <c r="BH220" s="112"/>
      <c r="BI220" s="112"/>
      <c r="BJ220" s="112"/>
      <c r="BK220" s="112"/>
      <c r="BL220" s="112"/>
      <c r="BM220" s="112"/>
      <c r="BN220" s="112"/>
      <c r="BO220" s="112"/>
      <c r="BP220" s="112"/>
      <c r="BQ220" s="112"/>
      <c r="BR220" s="112"/>
      <c r="BS220" s="112"/>
      <c r="BT220" s="112"/>
      <c r="BU220" s="112"/>
      <c r="BV220" s="112"/>
    </row>
    <row r="221" spans="1:74" s="99" customFormat="1" x14ac:dyDescent="0.2">
      <c r="A221" s="91"/>
      <c r="B221" s="130"/>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c r="AO221" s="112"/>
      <c r="AP221" s="112"/>
      <c r="AQ221" s="112"/>
      <c r="AR221" s="112"/>
      <c r="AS221" s="112"/>
      <c r="AT221" s="112"/>
      <c r="AU221" s="112"/>
      <c r="AV221" s="112"/>
      <c r="AW221" s="112"/>
      <c r="AX221" s="112"/>
      <c r="AY221" s="112"/>
      <c r="AZ221" s="112"/>
      <c r="BA221" s="112"/>
      <c r="BB221" s="112"/>
      <c r="BC221" s="112"/>
      <c r="BD221" s="112"/>
      <c r="BE221" s="112"/>
      <c r="BF221" s="112"/>
      <c r="BG221" s="112"/>
      <c r="BH221" s="112"/>
      <c r="BI221" s="112"/>
      <c r="BJ221" s="112"/>
      <c r="BK221" s="112"/>
      <c r="BL221" s="112"/>
      <c r="BM221" s="112"/>
      <c r="BN221" s="112"/>
      <c r="BO221" s="112"/>
      <c r="BP221" s="112"/>
      <c r="BQ221" s="112"/>
      <c r="BR221" s="112"/>
      <c r="BS221" s="112"/>
      <c r="BT221" s="112"/>
      <c r="BU221" s="112"/>
      <c r="BV221" s="112"/>
    </row>
    <row r="222" spans="1:74" s="99" customFormat="1" x14ac:dyDescent="0.2">
      <c r="A222" s="91"/>
      <c r="B222" s="130"/>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c r="AO222" s="112"/>
      <c r="AP222" s="112"/>
      <c r="AQ222" s="112"/>
      <c r="AR222" s="112"/>
      <c r="AS222" s="112"/>
      <c r="AT222" s="112"/>
      <c r="AU222" s="112"/>
      <c r="AV222" s="112"/>
      <c r="AW222" s="112"/>
      <c r="AX222" s="112"/>
      <c r="AY222" s="112"/>
      <c r="AZ222" s="112"/>
      <c r="BA222" s="112"/>
      <c r="BB222" s="112"/>
      <c r="BC222" s="112"/>
      <c r="BD222" s="112"/>
      <c r="BE222" s="112"/>
      <c r="BF222" s="112"/>
      <c r="BG222" s="112"/>
      <c r="BH222" s="112"/>
      <c r="BI222" s="112"/>
      <c r="BJ222" s="112"/>
      <c r="BK222" s="112"/>
      <c r="BL222" s="112"/>
      <c r="BM222" s="112"/>
      <c r="BN222" s="112"/>
      <c r="BO222" s="112"/>
      <c r="BP222" s="112"/>
      <c r="BQ222" s="112"/>
      <c r="BR222" s="112"/>
      <c r="BS222" s="112"/>
      <c r="BT222" s="112"/>
      <c r="BU222" s="112"/>
      <c r="BV222" s="112"/>
    </row>
    <row r="223" spans="1:74" s="99" customFormat="1" x14ac:dyDescent="0.2">
      <c r="A223" s="91"/>
      <c r="B223" s="130"/>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c r="AO223" s="112"/>
      <c r="AP223" s="112"/>
      <c r="AQ223" s="112"/>
      <c r="AR223" s="112"/>
      <c r="AS223" s="112"/>
      <c r="AT223" s="112"/>
      <c r="AU223" s="112"/>
      <c r="AV223" s="112"/>
      <c r="AW223" s="112"/>
      <c r="AX223" s="112"/>
      <c r="AY223" s="112"/>
      <c r="AZ223" s="112"/>
      <c r="BA223" s="112"/>
      <c r="BB223" s="112"/>
      <c r="BC223" s="112"/>
      <c r="BD223" s="112"/>
      <c r="BE223" s="112"/>
      <c r="BF223" s="112"/>
      <c r="BG223" s="112"/>
      <c r="BH223" s="112"/>
      <c r="BI223" s="112"/>
      <c r="BJ223" s="112"/>
      <c r="BK223" s="112"/>
      <c r="BL223" s="112"/>
      <c r="BM223" s="112"/>
      <c r="BN223" s="112"/>
      <c r="BO223" s="112"/>
      <c r="BP223" s="112"/>
      <c r="BQ223" s="112"/>
      <c r="BR223" s="112"/>
      <c r="BS223" s="112"/>
      <c r="BT223" s="112"/>
      <c r="BU223" s="112"/>
      <c r="BV223" s="112"/>
    </row>
    <row r="224" spans="1:74" s="99" customFormat="1" x14ac:dyDescent="0.2">
      <c r="A224" s="91"/>
      <c r="B224" s="130"/>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c r="AO224" s="112"/>
      <c r="AP224" s="112"/>
      <c r="AQ224" s="112"/>
      <c r="AR224" s="112"/>
      <c r="AS224" s="112"/>
      <c r="AT224" s="112"/>
      <c r="AU224" s="112"/>
      <c r="AV224" s="112"/>
      <c r="AW224" s="112"/>
      <c r="AX224" s="112"/>
      <c r="AY224" s="112"/>
      <c r="AZ224" s="112"/>
      <c r="BA224" s="112"/>
      <c r="BB224" s="112"/>
      <c r="BC224" s="112"/>
      <c r="BD224" s="112"/>
      <c r="BE224" s="112"/>
      <c r="BF224" s="112"/>
      <c r="BG224" s="112"/>
      <c r="BH224" s="112"/>
      <c r="BI224" s="112"/>
      <c r="BJ224" s="112"/>
      <c r="BK224" s="112"/>
      <c r="BL224" s="112"/>
      <c r="BM224" s="112"/>
      <c r="BN224" s="112"/>
      <c r="BO224" s="112"/>
      <c r="BP224" s="112"/>
      <c r="BQ224" s="112"/>
      <c r="BR224" s="112"/>
      <c r="BS224" s="112"/>
      <c r="BT224" s="112"/>
      <c r="BU224" s="112"/>
      <c r="BV224" s="112"/>
    </row>
    <row r="225" spans="1:74" s="99" customFormat="1" x14ac:dyDescent="0.2">
      <c r="A225" s="91"/>
      <c r="B225" s="130"/>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c r="AY225" s="112"/>
      <c r="AZ225" s="112"/>
      <c r="BA225" s="112"/>
      <c r="BB225" s="112"/>
      <c r="BC225" s="112"/>
      <c r="BD225" s="112"/>
      <c r="BE225" s="112"/>
      <c r="BF225" s="112"/>
      <c r="BG225" s="112"/>
      <c r="BH225" s="112"/>
      <c r="BI225" s="112"/>
      <c r="BJ225" s="112"/>
      <c r="BK225" s="112"/>
      <c r="BL225" s="112"/>
      <c r="BM225" s="112"/>
      <c r="BN225" s="112"/>
      <c r="BO225" s="112"/>
      <c r="BP225" s="112"/>
      <c r="BQ225" s="112"/>
      <c r="BR225" s="112"/>
      <c r="BS225" s="112"/>
      <c r="BT225" s="112"/>
      <c r="BU225" s="112"/>
      <c r="BV225" s="112"/>
    </row>
    <row r="226" spans="1:74" s="99" customFormat="1" x14ac:dyDescent="0.2">
      <c r="A226" s="91"/>
      <c r="B226" s="130"/>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c r="AO226" s="112"/>
      <c r="AP226" s="112"/>
      <c r="AQ226" s="112"/>
      <c r="AR226" s="112"/>
      <c r="AS226" s="112"/>
      <c r="AT226" s="112"/>
      <c r="AU226" s="112"/>
      <c r="AV226" s="112"/>
      <c r="AW226" s="112"/>
      <c r="AX226" s="112"/>
      <c r="AY226" s="112"/>
      <c r="AZ226" s="112"/>
      <c r="BA226" s="112"/>
      <c r="BB226" s="112"/>
      <c r="BC226" s="112"/>
      <c r="BD226" s="112"/>
      <c r="BE226" s="112"/>
      <c r="BF226" s="112"/>
      <c r="BG226" s="112"/>
      <c r="BH226" s="112"/>
      <c r="BI226" s="112"/>
      <c r="BJ226" s="112"/>
      <c r="BK226" s="112"/>
      <c r="BL226" s="112"/>
      <c r="BM226" s="112"/>
      <c r="BN226" s="112"/>
      <c r="BO226" s="112"/>
      <c r="BP226" s="112"/>
      <c r="BQ226" s="112"/>
      <c r="BR226" s="112"/>
      <c r="BS226" s="112"/>
      <c r="BT226" s="112"/>
      <c r="BU226" s="112"/>
      <c r="BV226" s="112"/>
    </row>
    <row r="227" spans="1:74" s="99" customFormat="1" x14ac:dyDescent="0.2">
      <c r="A227" s="91"/>
      <c r="B227" s="130"/>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c r="AO227" s="112"/>
      <c r="AP227" s="112"/>
      <c r="AQ227" s="112"/>
      <c r="AR227" s="112"/>
      <c r="AS227" s="112"/>
      <c r="AT227" s="112"/>
      <c r="AU227" s="112"/>
      <c r="AV227" s="112"/>
      <c r="AW227" s="112"/>
      <c r="AX227" s="112"/>
      <c r="AY227" s="112"/>
      <c r="AZ227" s="112"/>
      <c r="BA227" s="112"/>
      <c r="BB227" s="112"/>
      <c r="BC227" s="112"/>
      <c r="BD227" s="112"/>
      <c r="BE227" s="112"/>
      <c r="BF227" s="112"/>
      <c r="BG227" s="112"/>
      <c r="BH227" s="112"/>
      <c r="BI227" s="112"/>
      <c r="BJ227" s="112"/>
      <c r="BK227" s="112"/>
      <c r="BL227" s="112"/>
      <c r="BM227" s="112"/>
      <c r="BN227" s="112"/>
      <c r="BO227" s="112"/>
      <c r="BP227" s="112"/>
      <c r="BQ227" s="112"/>
      <c r="BR227" s="112"/>
      <c r="BS227" s="112"/>
      <c r="BT227" s="112"/>
      <c r="BU227" s="112"/>
      <c r="BV227" s="112"/>
    </row>
    <row r="228" spans="1:74" s="99" customFormat="1" x14ac:dyDescent="0.2">
      <c r="A228" s="91"/>
      <c r="B228" s="130"/>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c r="AO228" s="112"/>
      <c r="AP228" s="112"/>
      <c r="AQ228" s="112"/>
      <c r="AR228" s="112"/>
      <c r="AS228" s="112"/>
      <c r="AT228" s="112"/>
      <c r="AU228" s="112"/>
      <c r="AV228" s="112"/>
      <c r="AW228" s="112"/>
      <c r="AX228" s="112"/>
      <c r="AY228" s="112"/>
      <c r="AZ228" s="112"/>
      <c r="BA228" s="112"/>
      <c r="BB228" s="112"/>
      <c r="BC228" s="112"/>
      <c r="BD228" s="112"/>
      <c r="BE228" s="112"/>
      <c r="BF228" s="112"/>
      <c r="BG228" s="112"/>
      <c r="BH228" s="112"/>
      <c r="BI228" s="112"/>
      <c r="BJ228" s="112"/>
      <c r="BK228" s="112"/>
      <c r="BL228" s="112"/>
      <c r="BM228" s="112"/>
      <c r="BN228" s="112"/>
      <c r="BO228" s="112"/>
      <c r="BP228" s="112"/>
      <c r="BQ228" s="112"/>
      <c r="BR228" s="112"/>
      <c r="BS228" s="112"/>
      <c r="BT228" s="112"/>
      <c r="BU228" s="112"/>
      <c r="BV228" s="112"/>
    </row>
    <row r="229" spans="1:74" s="99" customFormat="1" x14ac:dyDescent="0.2">
      <c r="A229" s="91"/>
      <c r="B229" s="130"/>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2"/>
      <c r="AY229" s="112"/>
      <c r="AZ229" s="112"/>
      <c r="BA229" s="112"/>
      <c r="BB229" s="112"/>
      <c r="BC229" s="112"/>
      <c r="BD229" s="112"/>
      <c r="BE229" s="112"/>
      <c r="BF229" s="112"/>
      <c r="BG229" s="112"/>
      <c r="BH229" s="112"/>
      <c r="BI229" s="112"/>
      <c r="BJ229" s="112"/>
      <c r="BK229" s="112"/>
      <c r="BL229" s="112"/>
      <c r="BM229" s="112"/>
      <c r="BN229" s="112"/>
      <c r="BO229" s="112"/>
      <c r="BP229" s="112"/>
      <c r="BQ229" s="112"/>
      <c r="BR229" s="112"/>
      <c r="BS229" s="112"/>
      <c r="BT229" s="112"/>
      <c r="BU229" s="112"/>
      <c r="BV229" s="112"/>
    </row>
    <row r="230" spans="1:74" s="99" customFormat="1" x14ac:dyDescent="0.2">
      <c r="A230" s="91"/>
      <c r="B230" s="130"/>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c r="AO230" s="112"/>
      <c r="AP230" s="112"/>
      <c r="AQ230" s="112"/>
      <c r="AR230" s="112"/>
      <c r="AS230" s="112"/>
      <c r="AT230" s="112"/>
      <c r="AU230" s="112"/>
      <c r="AV230" s="112"/>
      <c r="AW230" s="112"/>
      <c r="AX230" s="112"/>
      <c r="AY230" s="112"/>
      <c r="AZ230" s="112"/>
      <c r="BA230" s="112"/>
      <c r="BB230" s="112"/>
      <c r="BC230" s="112"/>
      <c r="BD230" s="112"/>
      <c r="BE230" s="112"/>
      <c r="BF230" s="112"/>
      <c r="BG230" s="112"/>
      <c r="BH230" s="112"/>
      <c r="BI230" s="112"/>
      <c r="BJ230" s="112"/>
      <c r="BK230" s="112"/>
      <c r="BL230" s="112"/>
      <c r="BM230" s="112"/>
      <c r="BN230" s="112"/>
      <c r="BO230" s="112"/>
      <c r="BP230" s="112"/>
      <c r="BQ230" s="112"/>
      <c r="BR230" s="112"/>
      <c r="BS230" s="112"/>
      <c r="BT230" s="112"/>
      <c r="BU230" s="112"/>
      <c r="BV230" s="112"/>
    </row>
    <row r="231" spans="1:74" s="99" customFormat="1" x14ac:dyDescent="0.2">
      <c r="A231" s="91"/>
      <c r="B231" s="130"/>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c r="AO231" s="112"/>
      <c r="AP231" s="112"/>
      <c r="AQ231" s="112"/>
      <c r="AR231" s="112"/>
      <c r="AS231" s="112"/>
      <c r="AT231" s="112"/>
      <c r="AU231" s="112"/>
      <c r="AV231" s="112"/>
      <c r="AW231" s="112"/>
      <c r="AX231" s="112"/>
      <c r="AY231" s="112"/>
      <c r="AZ231" s="112"/>
      <c r="BA231" s="112"/>
      <c r="BB231" s="112"/>
      <c r="BC231" s="112"/>
      <c r="BD231" s="112"/>
      <c r="BE231" s="112"/>
      <c r="BF231" s="112"/>
      <c r="BG231" s="112"/>
      <c r="BH231" s="112"/>
      <c r="BI231" s="112"/>
      <c r="BJ231" s="112"/>
      <c r="BK231" s="112"/>
      <c r="BL231" s="112"/>
      <c r="BM231" s="112"/>
      <c r="BN231" s="112"/>
      <c r="BO231" s="112"/>
      <c r="BP231" s="112"/>
      <c r="BQ231" s="112"/>
      <c r="BR231" s="112"/>
      <c r="BS231" s="112"/>
      <c r="BT231" s="112"/>
      <c r="BU231" s="112"/>
      <c r="BV231" s="112"/>
    </row>
    <row r="232" spans="1:74" s="99" customFormat="1" x14ac:dyDescent="0.2">
      <c r="A232" s="91"/>
      <c r="B232" s="130"/>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c r="AO232" s="112"/>
      <c r="AP232" s="112"/>
      <c r="AQ232" s="112"/>
      <c r="AR232" s="112"/>
      <c r="AS232" s="112"/>
      <c r="AT232" s="112"/>
      <c r="AU232" s="112"/>
      <c r="AV232" s="112"/>
      <c r="AW232" s="112"/>
      <c r="AX232" s="112"/>
      <c r="AY232" s="112"/>
      <c r="AZ232" s="112"/>
      <c r="BA232" s="112"/>
      <c r="BB232" s="112"/>
      <c r="BC232" s="112"/>
      <c r="BD232" s="112"/>
      <c r="BE232" s="112"/>
      <c r="BF232" s="112"/>
      <c r="BG232" s="112"/>
      <c r="BH232" s="112"/>
      <c r="BI232" s="112"/>
      <c r="BJ232" s="112"/>
      <c r="BK232" s="112"/>
      <c r="BL232" s="112"/>
      <c r="BM232" s="112"/>
      <c r="BN232" s="112"/>
      <c r="BO232" s="112"/>
      <c r="BP232" s="112"/>
      <c r="BQ232" s="112"/>
      <c r="BR232" s="112"/>
      <c r="BS232" s="112"/>
      <c r="BT232" s="112"/>
      <c r="BU232" s="112"/>
      <c r="BV232" s="112"/>
    </row>
    <row r="233" spans="1:74" s="99" customFormat="1" x14ac:dyDescent="0.2">
      <c r="A233" s="91"/>
      <c r="B233" s="130"/>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c r="AO233" s="112"/>
      <c r="AP233" s="112"/>
      <c r="AQ233" s="112"/>
      <c r="AR233" s="112"/>
      <c r="AS233" s="112"/>
      <c r="AT233" s="112"/>
      <c r="AU233" s="112"/>
      <c r="AV233" s="112"/>
      <c r="AW233" s="112"/>
      <c r="AX233" s="112"/>
      <c r="AY233" s="112"/>
      <c r="AZ233" s="112"/>
      <c r="BA233" s="112"/>
      <c r="BB233" s="112"/>
      <c r="BC233" s="112"/>
      <c r="BD233" s="112"/>
      <c r="BE233" s="112"/>
      <c r="BF233" s="112"/>
      <c r="BG233" s="112"/>
      <c r="BH233" s="112"/>
      <c r="BI233" s="112"/>
      <c r="BJ233" s="112"/>
      <c r="BK233" s="112"/>
      <c r="BL233" s="112"/>
      <c r="BM233" s="112"/>
      <c r="BN233" s="112"/>
      <c r="BO233" s="112"/>
      <c r="BP233" s="112"/>
      <c r="BQ233" s="112"/>
      <c r="BR233" s="112"/>
      <c r="BS233" s="112"/>
      <c r="BT233" s="112"/>
      <c r="BU233" s="112"/>
      <c r="BV233" s="112"/>
    </row>
    <row r="234" spans="1:74" s="99" customFormat="1" x14ac:dyDescent="0.2">
      <c r="A234" s="91"/>
      <c r="B234" s="130"/>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c r="AO234" s="112"/>
      <c r="AP234" s="112"/>
      <c r="AQ234" s="112"/>
      <c r="AR234" s="112"/>
      <c r="AS234" s="112"/>
      <c r="AT234" s="112"/>
      <c r="AU234" s="112"/>
      <c r="AV234" s="112"/>
      <c r="AW234" s="112"/>
      <c r="AX234" s="112"/>
      <c r="AY234" s="112"/>
      <c r="AZ234" s="112"/>
      <c r="BA234" s="112"/>
      <c r="BB234" s="112"/>
      <c r="BC234" s="112"/>
      <c r="BD234" s="112"/>
      <c r="BE234" s="112"/>
      <c r="BF234" s="112"/>
      <c r="BG234" s="112"/>
      <c r="BH234" s="112"/>
      <c r="BI234" s="112"/>
      <c r="BJ234" s="112"/>
      <c r="BK234" s="112"/>
      <c r="BL234" s="112"/>
      <c r="BM234" s="112"/>
      <c r="BN234" s="112"/>
      <c r="BO234" s="112"/>
      <c r="BP234" s="112"/>
      <c r="BQ234" s="112"/>
      <c r="BR234" s="112"/>
      <c r="BS234" s="112"/>
      <c r="BT234" s="112"/>
      <c r="BU234" s="112"/>
      <c r="BV234" s="112"/>
    </row>
    <row r="235" spans="1:74" s="99" customFormat="1" x14ac:dyDescent="0.2">
      <c r="A235" s="91"/>
      <c r="B235" s="130"/>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c r="AO235" s="112"/>
      <c r="AP235" s="112"/>
      <c r="AQ235" s="112"/>
      <c r="AR235" s="112"/>
      <c r="AS235" s="112"/>
      <c r="AT235" s="112"/>
      <c r="AU235" s="112"/>
      <c r="AV235" s="112"/>
      <c r="AW235" s="112"/>
      <c r="AX235" s="112"/>
      <c r="AY235" s="112"/>
      <c r="AZ235" s="112"/>
      <c r="BA235" s="112"/>
      <c r="BB235" s="112"/>
      <c r="BC235" s="112"/>
      <c r="BD235" s="112"/>
      <c r="BE235" s="112"/>
      <c r="BF235" s="112"/>
      <c r="BG235" s="112"/>
      <c r="BH235" s="112"/>
      <c r="BI235" s="112"/>
      <c r="BJ235" s="112"/>
      <c r="BK235" s="112"/>
      <c r="BL235" s="112"/>
      <c r="BM235" s="112"/>
      <c r="BN235" s="112"/>
      <c r="BO235" s="112"/>
      <c r="BP235" s="112"/>
      <c r="BQ235" s="112"/>
      <c r="BR235" s="112"/>
      <c r="BS235" s="112"/>
      <c r="BT235" s="112"/>
      <c r="BU235" s="112"/>
      <c r="BV235" s="112"/>
    </row>
    <row r="236" spans="1:74" s="99" customFormat="1" x14ac:dyDescent="0.2">
      <c r="A236" s="91"/>
      <c r="B236" s="130"/>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c r="AO236" s="112"/>
      <c r="AP236" s="112"/>
      <c r="AQ236" s="112"/>
      <c r="AR236" s="112"/>
      <c r="AS236" s="112"/>
      <c r="AT236" s="112"/>
      <c r="AU236" s="112"/>
      <c r="AV236" s="112"/>
      <c r="AW236" s="112"/>
      <c r="AX236" s="112"/>
      <c r="AY236" s="112"/>
      <c r="AZ236" s="112"/>
      <c r="BA236" s="112"/>
      <c r="BB236" s="112"/>
      <c r="BC236" s="112"/>
      <c r="BD236" s="112"/>
      <c r="BE236" s="112"/>
      <c r="BF236" s="112"/>
      <c r="BG236" s="112"/>
      <c r="BH236" s="112"/>
      <c r="BI236" s="112"/>
      <c r="BJ236" s="112"/>
      <c r="BK236" s="112"/>
      <c r="BL236" s="112"/>
      <c r="BM236" s="112"/>
      <c r="BN236" s="112"/>
      <c r="BO236" s="112"/>
      <c r="BP236" s="112"/>
      <c r="BQ236" s="112"/>
      <c r="BR236" s="112"/>
      <c r="BS236" s="112"/>
      <c r="BT236" s="112"/>
      <c r="BU236" s="112"/>
      <c r="BV236" s="112"/>
    </row>
    <row r="237" spans="1:74" s="99" customFormat="1" x14ac:dyDescent="0.2">
      <c r="A237" s="91"/>
      <c r="B237" s="130"/>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c r="AO237" s="112"/>
      <c r="AP237" s="112"/>
      <c r="AQ237" s="112"/>
      <c r="AR237" s="112"/>
      <c r="AS237" s="112"/>
      <c r="AT237" s="112"/>
      <c r="AU237" s="112"/>
      <c r="AV237" s="112"/>
      <c r="AW237" s="112"/>
      <c r="AX237" s="112"/>
      <c r="AY237" s="112"/>
      <c r="AZ237" s="112"/>
      <c r="BA237" s="112"/>
      <c r="BB237" s="112"/>
      <c r="BC237" s="112"/>
      <c r="BD237" s="112"/>
      <c r="BE237" s="112"/>
      <c r="BF237" s="112"/>
      <c r="BG237" s="112"/>
      <c r="BH237" s="112"/>
      <c r="BI237" s="112"/>
      <c r="BJ237" s="112"/>
      <c r="BK237" s="112"/>
      <c r="BL237" s="112"/>
      <c r="BM237" s="112"/>
      <c r="BN237" s="112"/>
      <c r="BO237" s="112"/>
      <c r="BP237" s="112"/>
      <c r="BQ237" s="112"/>
      <c r="BR237" s="112"/>
      <c r="BS237" s="112"/>
      <c r="BT237" s="112"/>
      <c r="BU237" s="112"/>
      <c r="BV237" s="112"/>
    </row>
    <row r="238" spans="1:74" s="99" customFormat="1" x14ac:dyDescent="0.2">
      <c r="A238" s="91"/>
      <c r="B238" s="130"/>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c r="AO238" s="112"/>
      <c r="AP238" s="112"/>
      <c r="AQ238" s="112"/>
      <c r="AR238" s="112"/>
      <c r="AS238" s="112"/>
      <c r="AT238" s="112"/>
      <c r="AU238" s="112"/>
      <c r="AV238" s="112"/>
      <c r="AW238" s="112"/>
      <c r="AX238" s="112"/>
      <c r="AY238" s="112"/>
      <c r="AZ238" s="112"/>
      <c r="BA238" s="112"/>
      <c r="BB238" s="112"/>
      <c r="BC238" s="112"/>
      <c r="BD238" s="112"/>
      <c r="BE238" s="112"/>
      <c r="BF238" s="112"/>
      <c r="BG238" s="112"/>
      <c r="BH238" s="112"/>
      <c r="BI238" s="112"/>
      <c r="BJ238" s="112"/>
      <c r="BK238" s="112"/>
      <c r="BL238" s="112"/>
      <c r="BM238" s="112"/>
      <c r="BN238" s="112"/>
      <c r="BO238" s="112"/>
      <c r="BP238" s="112"/>
      <c r="BQ238" s="112"/>
      <c r="BR238" s="112"/>
      <c r="BS238" s="112"/>
      <c r="BT238" s="112"/>
      <c r="BU238" s="112"/>
      <c r="BV238" s="112"/>
    </row>
    <row r="239" spans="1:74" s="99" customFormat="1" x14ac:dyDescent="0.2">
      <c r="A239" s="91"/>
      <c r="B239" s="130"/>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c r="AO239" s="112"/>
      <c r="AP239" s="112"/>
      <c r="AQ239" s="112"/>
      <c r="AR239" s="112"/>
      <c r="AS239" s="112"/>
      <c r="AT239" s="112"/>
      <c r="AU239" s="112"/>
      <c r="AV239" s="112"/>
      <c r="AW239" s="112"/>
      <c r="AX239" s="112"/>
      <c r="AY239" s="112"/>
      <c r="AZ239" s="112"/>
      <c r="BA239" s="112"/>
      <c r="BB239" s="112"/>
      <c r="BC239" s="112"/>
      <c r="BD239" s="112"/>
      <c r="BE239" s="112"/>
      <c r="BF239" s="112"/>
      <c r="BG239" s="112"/>
      <c r="BH239" s="112"/>
      <c r="BI239" s="112"/>
      <c r="BJ239" s="112"/>
      <c r="BK239" s="112"/>
      <c r="BL239" s="112"/>
      <c r="BM239" s="112"/>
      <c r="BN239" s="112"/>
      <c r="BO239" s="112"/>
      <c r="BP239" s="112"/>
      <c r="BQ239" s="112"/>
      <c r="BR239" s="112"/>
      <c r="BS239" s="112"/>
      <c r="BT239" s="112"/>
      <c r="BU239" s="112"/>
      <c r="BV239" s="112"/>
    </row>
    <row r="240" spans="1:74" s="99" customFormat="1" x14ac:dyDescent="0.2">
      <c r="A240" s="91"/>
      <c r="B240" s="130"/>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c r="AO240" s="112"/>
      <c r="AP240" s="112"/>
      <c r="AQ240" s="112"/>
      <c r="AR240" s="112"/>
      <c r="AS240" s="112"/>
      <c r="AT240" s="112"/>
      <c r="AU240" s="112"/>
      <c r="AV240" s="112"/>
      <c r="AW240" s="112"/>
      <c r="AX240" s="112"/>
      <c r="AY240" s="112"/>
      <c r="AZ240" s="112"/>
      <c r="BA240" s="112"/>
      <c r="BB240" s="112"/>
      <c r="BC240" s="112"/>
      <c r="BD240" s="112"/>
      <c r="BE240" s="112"/>
      <c r="BF240" s="112"/>
      <c r="BG240" s="112"/>
      <c r="BH240" s="112"/>
      <c r="BI240" s="112"/>
      <c r="BJ240" s="112"/>
      <c r="BK240" s="112"/>
      <c r="BL240" s="112"/>
      <c r="BM240" s="112"/>
      <c r="BN240" s="112"/>
      <c r="BO240" s="112"/>
      <c r="BP240" s="112"/>
      <c r="BQ240" s="112"/>
      <c r="BR240" s="112"/>
      <c r="BS240" s="112"/>
      <c r="BT240" s="112"/>
      <c r="BU240" s="112"/>
      <c r="BV240" s="112"/>
    </row>
    <row r="241" spans="1:74" s="99" customFormat="1" x14ac:dyDescent="0.2">
      <c r="A241" s="91"/>
      <c r="B241" s="130"/>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c r="AO241" s="112"/>
      <c r="AP241" s="112"/>
      <c r="AQ241" s="112"/>
      <c r="AR241" s="112"/>
      <c r="AS241" s="112"/>
      <c r="AT241" s="112"/>
      <c r="AU241" s="112"/>
      <c r="AV241" s="112"/>
      <c r="AW241" s="112"/>
      <c r="AX241" s="112"/>
      <c r="AY241" s="112"/>
      <c r="AZ241" s="112"/>
      <c r="BA241" s="112"/>
      <c r="BB241" s="112"/>
      <c r="BC241" s="112"/>
      <c r="BD241" s="112"/>
      <c r="BE241" s="112"/>
      <c r="BF241" s="112"/>
      <c r="BG241" s="112"/>
      <c r="BH241" s="112"/>
      <c r="BI241" s="112"/>
      <c r="BJ241" s="112"/>
      <c r="BK241" s="112"/>
      <c r="BL241" s="112"/>
      <c r="BM241" s="112"/>
      <c r="BN241" s="112"/>
      <c r="BO241" s="112"/>
      <c r="BP241" s="112"/>
      <c r="BQ241" s="112"/>
      <c r="BR241" s="112"/>
      <c r="BS241" s="112"/>
      <c r="BT241" s="112"/>
      <c r="BU241" s="112"/>
      <c r="BV241" s="112"/>
    </row>
    <row r="242" spans="1:74" s="99" customFormat="1" x14ac:dyDescent="0.2">
      <c r="A242" s="91"/>
      <c r="B242" s="130"/>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c r="AO242" s="112"/>
      <c r="AP242" s="112"/>
      <c r="AQ242" s="112"/>
      <c r="AR242" s="112"/>
      <c r="AS242" s="112"/>
      <c r="AT242" s="112"/>
      <c r="AU242" s="112"/>
      <c r="AV242" s="112"/>
      <c r="AW242" s="112"/>
      <c r="AX242" s="112"/>
      <c r="AY242" s="112"/>
      <c r="AZ242" s="112"/>
      <c r="BA242" s="112"/>
      <c r="BB242" s="112"/>
      <c r="BC242" s="112"/>
      <c r="BD242" s="112"/>
      <c r="BE242" s="112"/>
      <c r="BF242" s="112"/>
      <c r="BG242" s="112"/>
      <c r="BH242" s="112"/>
      <c r="BI242" s="112"/>
      <c r="BJ242" s="112"/>
      <c r="BK242" s="112"/>
      <c r="BL242" s="112"/>
      <c r="BM242" s="112"/>
      <c r="BN242" s="112"/>
      <c r="BO242" s="112"/>
      <c r="BP242" s="112"/>
      <c r="BQ242" s="112"/>
      <c r="BR242" s="112"/>
      <c r="BS242" s="112"/>
      <c r="BT242" s="112"/>
      <c r="BU242" s="112"/>
      <c r="BV242" s="112"/>
    </row>
    <row r="243" spans="1:74" s="99" customFormat="1" x14ac:dyDescent="0.2">
      <c r="A243" s="91"/>
      <c r="B243" s="130"/>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c r="AO243" s="112"/>
      <c r="AP243" s="112"/>
      <c r="AQ243" s="112"/>
      <c r="AR243" s="112"/>
      <c r="AS243" s="112"/>
      <c r="AT243" s="112"/>
      <c r="AU243" s="112"/>
      <c r="AV243" s="112"/>
      <c r="AW243" s="112"/>
      <c r="AX243" s="112"/>
      <c r="AY243" s="112"/>
      <c r="AZ243" s="112"/>
      <c r="BA243" s="112"/>
      <c r="BB243" s="112"/>
      <c r="BC243" s="112"/>
      <c r="BD243" s="112"/>
      <c r="BE243" s="112"/>
      <c r="BF243" s="112"/>
      <c r="BG243" s="112"/>
      <c r="BH243" s="112"/>
      <c r="BI243" s="112"/>
      <c r="BJ243" s="112"/>
      <c r="BK243" s="112"/>
      <c r="BL243" s="112"/>
      <c r="BM243" s="112"/>
      <c r="BN243" s="112"/>
      <c r="BO243" s="112"/>
      <c r="BP243" s="112"/>
      <c r="BQ243" s="112"/>
      <c r="BR243" s="112"/>
      <c r="BS243" s="112"/>
      <c r="BT243" s="112"/>
      <c r="BU243" s="112"/>
      <c r="BV243" s="112"/>
    </row>
    <row r="244" spans="1:74" s="99" customFormat="1" x14ac:dyDescent="0.2">
      <c r="A244" s="91"/>
      <c r="B244" s="130"/>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c r="AO244" s="112"/>
      <c r="AP244" s="112"/>
      <c r="AQ244" s="112"/>
      <c r="AR244" s="112"/>
      <c r="AS244" s="112"/>
      <c r="AT244" s="112"/>
      <c r="AU244" s="112"/>
      <c r="AV244" s="112"/>
      <c r="AW244" s="112"/>
      <c r="AX244" s="112"/>
      <c r="AY244" s="112"/>
      <c r="AZ244" s="112"/>
      <c r="BA244" s="112"/>
      <c r="BB244" s="112"/>
      <c r="BC244" s="112"/>
      <c r="BD244" s="112"/>
      <c r="BE244" s="112"/>
      <c r="BF244" s="112"/>
      <c r="BG244" s="112"/>
      <c r="BH244" s="112"/>
      <c r="BI244" s="112"/>
      <c r="BJ244" s="112"/>
      <c r="BK244" s="112"/>
      <c r="BL244" s="112"/>
      <c r="BM244" s="112"/>
      <c r="BN244" s="112"/>
      <c r="BO244" s="112"/>
      <c r="BP244" s="112"/>
      <c r="BQ244" s="112"/>
      <c r="BR244" s="112"/>
      <c r="BS244" s="112"/>
      <c r="BT244" s="112"/>
      <c r="BU244" s="112"/>
      <c r="BV244" s="112"/>
    </row>
    <row r="245" spans="1:74" s="99" customFormat="1" x14ac:dyDescent="0.2">
      <c r="A245" s="91"/>
      <c r="B245" s="130"/>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c r="AO245" s="112"/>
      <c r="AP245" s="112"/>
      <c r="AQ245" s="112"/>
      <c r="AR245" s="112"/>
      <c r="AS245" s="112"/>
      <c r="AT245" s="112"/>
      <c r="AU245" s="112"/>
      <c r="AV245" s="112"/>
      <c r="AW245" s="112"/>
      <c r="AX245" s="112"/>
      <c r="AY245" s="112"/>
      <c r="AZ245" s="112"/>
      <c r="BA245" s="112"/>
      <c r="BB245" s="112"/>
      <c r="BC245" s="112"/>
      <c r="BD245" s="112"/>
      <c r="BE245" s="112"/>
      <c r="BF245" s="112"/>
      <c r="BG245" s="112"/>
      <c r="BH245" s="112"/>
      <c r="BI245" s="112"/>
      <c r="BJ245" s="112"/>
      <c r="BK245" s="112"/>
      <c r="BL245" s="112"/>
      <c r="BM245" s="112"/>
      <c r="BN245" s="112"/>
      <c r="BO245" s="112"/>
      <c r="BP245" s="112"/>
      <c r="BQ245" s="112"/>
      <c r="BR245" s="112"/>
      <c r="BS245" s="112"/>
      <c r="BT245" s="112"/>
      <c r="BU245" s="112"/>
      <c r="BV245" s="112"/>
    </row>
    <row r="246" spans="1:74" s="99" customFormat="1" x14ac:dyDescent="0.2">
      <c r="A246" s="91"/>
      <c r="B246" s="130"/>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c r="AO246" s="112"/>
      <c r="AP246" s="112"/>
      <c r="AQ246" s="112"/>
      <c r="AR246" s="112"/>
      <c r="AS246" s="112"/>
      <c r="AT246" s="112"/>
      <c r="AU246" s="112"/>
      <c r="AV246" s="112"/>
      <c r="AW246" s="112"/>
      <c r="AX246" s="112"/>
      <c r="AY246" s="112"/>
      <c r="AZ246" s="112"/>
      <c r="BA246" s="112"/>
      <c r="BB246" s="112"/>
      <c r="BC246" s="112"/>
      <c r="BD246" s="112"/>
      <c r="BE246" s="112"/>
      <c r="BF246" s="112"/>
      <c r="BG246" s="112"/>
      <c r="BH246" s="112"/>
      <c r="BI246" s="112"/>
      <c r="BJ246" s="112"/>
      <c r="BK246" s="112"/>
      <c r="BL246" s="112"/>
      <c r="BM246" s="112"/>
      <c r="BN246" s="112"/>
      <c r="BO246" s="112"/>
      <c r="BP246" s="112"/>
      <c r="BQ246" s="112"/>
      <c r="BR246" s="112"/>
      <c r="BS246" s="112"/>
      <c r="BT246" s="112"/>
      <c r="BU246" s="112"/>
      <c r="BV246" s="112"/>
    </row>
    <row r="247" spans="1:74" s="99" customFormat="1" x14ac:dyDescent="0.2">
      <c r="A247" s="91"/>
      <c r="B247" s="130"/>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2"/>
      <c r="AY247" s="112"/>
      <c r="AZ247" s="112"/>
      <c r="BA247" s="112"/>
      <c r="BB247" s="112"/>
      <c r="BC247" s="112"/>
      <c r="BD247" s="112"/>
      <c r="BE247" s="112"/>
      <c r="BF247" s="112"/>
      <c r="BG247" s="112"/>
      <c r="BH247" s="112"/>
      <c r="BI247" s="112"/>
      <c r="BJ247" s="112"/>
      <c r="BK247" s="112"/>
      <c r="BL247" s="112"/>
      <c r="BM247" s="112"/>
      <c r="BN247" s="112"/>
      <c r="BO247" s="112"/>
      <c r="BP247" s="112"/>
      <c r="BQ247" s="112"/>
      <c r="BR247" s="112"/>
      <c r="BS247" s="112"/>
      <c r="BT247" s="112"/>
      <c r="BU247" s="112"/>
      <c r="BV247" s="112"/>
    </row>
    <row r="248" spans="1:74" s="99" customFormat="1" x14ac:dyDescent="0.2">
      <c r="A248" s="91"/>
      <c r="B248" s="130"/>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12"/>
      <c r="AY248" s="112"/>
      <c r="AZ248" s="112"/>
      <c r="BA248" s="112"/>
      <c r="BB248" s="112"/>
      <c r="BC248" s="112"/>
      <c r="BD248" s="112"/>
      <c r="BE248" s="112"/>
      <c r="BF248" s="112"/>
      <c r="BG248" s="112"/>
      <c r="BH248" s="112"/>
      <c r="BI248" s="112"/>
      <c r="BJ248" s="112"/>
      <c r="BK248" s="112"/>
      <c r="BL248" s="112"/>
      <c r="BM248" s="112"/>
      <c r="BN248" s="112"/>
      <c r="BO248" s="112"/>
      <c r="BP248" s="112"/>
      <c r="BQ248" s="112"/>
      <c r="BR248" s="112"/>
      <c r="BS248" s="112"/>
      <c r="BT248" s="112"/>
      <c r="BU248" s="112"/>
      <c r="BV248" s="112"/>
    </row>
    <row r="249" spans="1:74" s="99" customFormat="1" x14ac:dyDescent="0.2">
      <c r="A249" s="91"/>
      <c r="B249" s="130"/>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12"/>
      <c r="AY249" s="112"/>
      <c r="AZ249" s="112"/>
      <c r="BA249" s="112"/>
      <c r="BB249" s="112"/>
      <c r="BC249" s="112"/>
      <c r="BD249" s="112"/>
      <c r="BE249" s="112"/>
      <c r="BF249" s="112"/>
      <c r="BG249" s="112"/>
      <c r="BH249" s="112"/>
      <c r="BI249" s="112"/>
      <c r="BJ249" s="112"/>
      <c r="BK249" s="112"/>
      <c r="BL249" s="112"/>
      <c r="BM249" s="112"/>
      <c r="BN249" s="112"/>
      <c r="BO249" s="112"/>
      <c r="BP249" s="112"/>
      <c r="BQ249" s="112"/>
      <c r="BR249" s="112"/>
      <c r="BS249" s="112"/>
      <c r="BT249" s="112"/>
      <c r="BU249" s="112"/>
      <c r="BV249" s="112"/>
    </row>
    <row r="250" spans="1:74" s="99" customFormat="1" x14ac:dyDescent="0.2">
      <c r="A250" s="91"/>
      <c r="B250" s="130"/>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c r="AO250" s="112"/>
      <c r="AP250" s="112"/>
      <c r="AQ250" s="112"/>
      <c r="AR250" s="112"/>
      <c r="AS250" s="112"/>
      <c r="AT250" s="112"/>
      <c r="AU250" s="112"/>
      <c r="AV250" s="112"/>
      <c r="AW250" s="112"/>
      <c r="AX250" s="112"/>
      <c r="AY250" s="112"/>
      <c r="AZ250" s="112"/>
      <c r="BA250" s="112"/>
      <c r="BB250" s="112"/>
      <c r="BC250" s="112"/>
      <c r="BD250" s="112"/>
      <c r="BE250" s="112"/>
      <c r="BF250" s="112"/>
      <c r="BG250" s="112"/>
      <c r="BH250" s="112"/>
      <c r="BI250" s="112"/>
      <c r="BJ250" s="112"/>
      <c r="BK250" s="112"/>
      <c r="BL250" s="112"/>
      <c r="BM250" s="112"/>
      <c r="BN250" s="112"/>
      <c r="BO250" s="112"/>
      <c r="BP250" s="112"/>
      <c r="BQ250" s="112"/>
      <c r="BR250" s="112"/>
      <c r="BS250" s="112"/>
      <c r="BT250" s="112"/>
      <c r="BU250" s="112"/>
      <c r="BV250" s="112"/>
    </row>
    <row r="251" spans="1:74" s="99" customFormat="1" x14ac:dyDescent="0.2">
      <c r="A251" s="91"/>
      <c r="B251" s="130"/>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c r="AQ251" s="112"/>
      <c r="AR251" s="112"/>
      <c r="AS251" s="112"/>
      <c r="AT251" s="112"/>
      <c r="AU251" s="112"/>
      <c r="AV251" s="112"/>
      <c r="AW251" s="112"/>
      <c r="AX251" s="112"/>
      <c r="AY251" s="112"/>
      <c r="AZ251" s="112"/>
      <c r="BA251" s="112"/>
      <c r="BB251" s="112"/>
      <c r="BC251" s="112"/>
      <c r="BD251" s="112"/>
      <c r="BE251" s="112"/>
      <c r="BF251" s="112"/>
      <c r="BG251" s="112"/>
      <c r="BH251" s="112"/>
      <c r="BI251" s="112"/>
      <c r="BJ251" s="112"/>
      <c r="BK251" s="112"/>
      <c r="BL251" s="112"/>
      <c r="BM251" s="112"/>
      <c r="BN251" s="112"/>
      <c r="BO251" s="112"/>
      <c r="BP251" s="112"/>
      <c r="BQ251" s="112"/>
      <c r="BR251" s="112"/>
      <c r="BS251" s="112"/>
      <c r="BT251" s="112"/>
      <c r="BU251" s="112"/>
      <c r="BV251" s="112"/>
    </row>
    <row r="252" spans="1:74" s="99" customFormat="1" x14ac:dyDescent="0.2">
      <c r="A252" s="91"/>
      <c r="B252" s="130"/>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c r="AO252" s="112"/>
      <c r="AP252" s="112"/>
      <c r="AQ252" s="112"/>
      <c r="AR252" s="112"/>
      <c r="AS252" s="112"/>
      <c r="AT252" s="112"/>
      <c r="AU252" s="112"/>
      <c r="AV252" s="112"/>
      <c r="AW252" s="112"/>
      <c r="AX252" s="112"/>
      <c r="AY252" s="112"/>
      <c r="AZ252" s="112"/>
      <c r="BA252" s="112"/>
      <c r="BB252" s="112"/>
      <c r="BC252" s="112"/>
      <c r="BD252" s="112"/>
      <c r="BE252" s="112"/>
      <c r="BF252" s="112"/>
      <c r="BG252" s="112"/>
      <c r="BH252" s="112"/>
      <c r="BI252" s="112"/>
      <c r="BJ252" s="112"/>
      <c r="BK252" s="112"/>
      <c r="BL252" s="112"/>
      <c r="BM252" s="112"/>
      <c r="BN252" s="112"/>
      <c r="BO252" s="112"/>
      <c r="BP252" s="112"/>
      <c r="BQ252" s="112"/>
      <c r="BR252" s="112"/>
      <c r="BS252" s="112"/>
      <c r="BT252" s="112"/>
      <c r="BU252" s="112"/>
      <c r="BV252" s="112"/>
    </row>
    <row r="253" spans="1:74" s="99" customFormat="1" x14ac:dyDescent="0.2">
      <c r="A253" s="91"/>
      <c r="B253" s="130"/>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c r="AO253" s="112"/>
      <c r="AP253" s="112"/>
      <c r="AQ253" s="112"/>
      <c r="AR253" s="112"/>
      <c r="AS253" s="112"/>
      <c r="AT253" s="112"/>
      <c r="AU253" s="112"/>
      <c r="AV253" s="112"/>
      <c r="AW253" s="112"/>
      <c r="AX253" s="112"/>
      <c r="AY253" s="112"/>
      <c r="AZ253" s="112"/>
      <c r="BA253" s="112"/>
      <c r="BB253" s="112"/>
      <c r="BC253" s="112"/>
      <c r="BD253" s="112"/>
      <c r="BE253" s="112"/>
      <c r="BF253" s="112"/>
      <c r="BG253" s="112"/>
      <c r="BH253" s="112"/>
      <c r="BI253" s="112"/>
      <c r="BJ253" s="112"/>
      <c r="BK253" s="112"/>
      <c r="BL253" s="112"/>
      <c r="BM253" s="112"/>
      <c r="BN253" s="112"/>
      <c r="BO253" s="112"/>
      <c r="BP253" s="112"/>
      <c r="BQ253" s="112"/>
      <c r="BR253" s="112"/>
      <c r="BS253" s="112"/>
      <c r="BT253" s="112"/>
      <c r="BU253" s="112"/>
      <c r="BV253" s="112"/>
    </row>
    <row r="254" spans="1:74" s="99" customFormat="1" x14ac:dyDescent="0.2">
      <c r="A254" s="91"/>
      <c r="B254" s="130"/>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c r="AO254" s="112"/>
      <c r="AP254" s="112"/>
      <c r="AQ254" s="112"/>
      <c r="AR254" s="112"/>
      <c r="AS254" s="112"/>
      <c r="AT254" s="112"/>
      <c r="AU254" s="112"/>
      <c r="AV254" s="112"/>
      <c r="AW254" s="112"/>
      <c r="AX254" s="112"/>
      <c r="AY254" s="112"/>
      <c r="AZ254" s="112"/>
      <c r="BA254" s="112"/>
      <c r="BB254" s="112"/>
      <c r="BC254" s="112"/>
      <c r="BD254" s="112"/>
      <c r="BE254" s="112"/>
      <c r="BF254" s="112"/>
      <c r="BG254" s="112"/>
      <c r="BH254" s="112"/>
      <c r="BI254" s="112"/>
      <c r="BJ254" s="112"/>
      <c r="BK254" s="112"/>
      <c r="BL254" s="112"/>
      <c r="BM254" s="112"/>
      <c r="BN254" s="112"/>
      <c r="BO254" s="112"/>
      <c r="BP254" s="112"/>
      <c r="BQ254" s="112"/>
      <c r="BR254" s="112"/>
      <c r="BS254" s="112"/>
      <c r="BT254" s="112"/>
      <c r="BU254" s="112"/>
      <c r="BV254" s="112"/>
    </row>
    <row r="255" spans="1:74" s="99" customFormat="1" x14ac:dyDescent="0.2">
      <c r="A255" s="91"/>
      <c r="B255" s="130"/>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c r="AO255" s="112"/>
      <c r="AP255" s="112"/>
      <c r="AQ255" s="112"/>
      <c r="AR255" s="112"/>
      <c r="AS255" s="112"/>
      <c r="AT255" s="112"/>
      <c r="AU255" s="112"/>
      <c r="AV255" s="112"/>
      <c r="AW255" s="112"/>
      <c r="AX255" s="112"/>
      <c r="AY255" s="112"/>
      <c r="AZ255" s="112"/>
      <c r="BA255" s="112"/>
      <c r="BB255" s="112"/>
      <c r="BC255" s="112"/>
      <c r="BD255" s="112"/>
      <c r="BE255" s="112"/>
      <c r="BF255" s="112"/>
      <c r="BG255" s="112"/>
      <c r="BH255" s="112"/>
      <c r="BI255" s="112"/>
      <c r="BJ255" s="112"/>
      <c r="BK255" s="112"/>
      <c r="BL255" s="112"/>
      <c r="BM255" s="112"/>
      <c r="BN255" s="112"/>
      <c r="BO255" s="112"/>
      <c r="BP255" s="112"/>
      <c r="BQ255" s="112"/>
      <c r="BR255" s="112"/>
      <c r="BS255" s="112"/>
      <c r="BT255" s="112"/>
      <c r="BU255" s="112"/>
      <c r="BV255" s="112"/>
    </row>
    <row r="256" spans="1:74" s="99" customFormat="1" x14ac:dyDescent="0.2">
      <c r="A256" s="91"/>
      <c r="B256" s="130"/>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c r="AO256" s="112"/>
      <c r="AP256" s="112"/>
      <c r="AQ256" s="112"/>
      <c r="AR256" s="112"/>
      <c r="AS256" s="112"/>
      <c r="AT256" s="112"/>
      <c r="AU256" s="112"/>
      <c r="AV256" s="112"/>
      <c r="AW256" s="112"/>
      <c r="AX256" s="112"/>
      <c r="AY256" s="112"/>
      <c r="AZ256" s="112"/>
      <c r="BA256" s="112"/>
      <c r="BB256" s="112"/>
      <c r="BC256" s="112"/>
      <c r="BD256" s="112"/>
      <c r="BE256" s="112"/>
      <c r="BF256" s="112"/>
      <c r="BG256" s="112"/>
      <c r="BH256" s="112"/>
      <c r="BI256" s="112"/>
      <c r="BJ256" s="112"/>
      <c r="BK256" s="112"/>
      <c r="BL256" s="112"/>
      <c r="BM256" s="112"/>
      <c r="BN256" s="112"/>
      <c r="BO256" s="112"/>
      <c r="BP256" s="112"/>
      <c r="BQ256" s="112"/>
      <c r="BR256" s="112"/>
      <c r="BS256" s="112"/>
      <c r="BT256" s="112"/>
      <c r="BU256" s="112"/>
      <c r="BV256" s="112"/>
    </row>
    <row r="257" spans="1:74" s="99" customFormat="1" x14ac:dyDescent="0.2">
      <c r="A257" s="91"/>
      <c r="B257" s="130"/>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c r="AO257" s="112"/>
      <c r="AP257" s="112"/>
      <c r="AQ257" s="112"/>
      <c r="AR257" s="112"/>
      <c r="AS257" s="112"/>
      <c r="AT257" s="112"/>
      <c r="AU257" s="112"/>
      <c r="AV257" s="112"/>
      <c r="AW257" s="112"/>
      <c r="AX257" s="112"/>
      <c r="AY257" s="112"/>
      <c r="AZ257" s="112"/>
      <c r="BA257" s="112"/>
      <c r="BB257" s="112"/>
      <c r="BC257" s="112"/>
      <c r="BD257" s="112"/>
      <c r="BE257" s="112"/>
      <c r="BF257" s="112"/>
      <c r="BG257" s="112"/>
      <c r="BH257" s="112"/>
      <c r="BI257" s="112"/>
      <c r="BJ257" s="112"/>
      <c r="BK257" s="112"/>
      <c r="BL257" s="112"/>
      <c r="BM257" s="112"/>
      <c r="BN257" s="112"/>
      <c r="BO257" s="112"/>
      <c r="BP257" s="112"/>
      <c r="BQ257" s="112"/>
      <c r="BR257" s="112"/>
      <c r="BS257" s="112"/>
      <c r="BT257" s="112"/>
      <c r="BU257" s="112"/>
      <c r="BV257" s="112"/>
    </row>
    <row r="258" spans="1:74" s="99" customFormat="1" x14ac:dyDescent="0.2">
      <c r="A258" s="91"/>
      <c r="B258" s="130"/>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c r="AO258" s="112"/>
      <c r="AP258" s="112"/>
      <c r="AQ258" s="112"/>
      <c r="AR258" s="112"/>
      <c r="AS258" s="112"/>
      <c r="AT258" s="112"/>
      <c r="AU258" s="112"/>
      <c r="AV258" s="112"/>
      <c r="AW258" s="112"/>
      <c r="AX258" s="112"/>
      <c r="AY258" s="112"/>
      <c r="AZ258" s="112"/>
      <c r="BA258" s="112"/>
      <c r="BB258" s="112"/>
      <c r="BC258" s="112"/>
      <c r="BD258" s="112"/>
      <c r="BE258" s="112"/>
      <c r="BF258" s="112"/>
      <c r="BG258" s="112"/>
      <c r="BH258" s="112"/>
      <c r="BI258" s="112"/>
      <c r="BJ258" s="112"/>
      <c r="BK258" s="112"/>
      <c r="BL258" s="112"/>
      <c r="BM258" s="112"/>
      <c r="BN258" s="112"/>
      <c r="BO258" s="112"/>
      <c r="BP258" s="112"/>
      <c r="BQ258" s="112"/>
      <c r="BR258" s="112"/>
      <c r="BS258" s="112"/>
      <c r="BT258" s="112"/>
      <c r="BU258" s="112"/>
      <c r="BV258" s="112"/>
    </row>
    <row r="259" spans="1:74" s="99" customFormat="1" x14ac:dyDescent="0.2">
      <c r="A259" s="91"/>
      <c r="B259" s="130"/>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c r="AO259" s="112"/>
      <c r="AP259" s="112"/>
      <c r="AQ259" s="112"/>
      <c r="AR259" s="112"/>
      <c r="AS259" s="112"/>
      <c r="AT259" s="112"/>
      <c r="AU259" s="112"/>
      <c r="AV259" s="112"/>
      <c r="AW259" s="112"/>
      <c r="AX259" s="112"/>
      <c r="AY259" s="112"/>
      <c r="AZ259" s="112"/>
      <c r="BA259" s="112"/>
      <c r="BB259" s="112"/>
      <c r="BC259" s="112"/>
      <c r="BD259" s="112"/>
      <c r="BE259" s="112"/>
      <c r="BF259" s="112"/>
      <c r="BG259" s="112"/>
      <c r="BH259" s="112"/>
      <c r="BI259" s="112"/>
      <c r="BJ259" s="112"/>
      <c r="BK259" s="112"/>
      <c r="BL259" s="112"/>
      <c r="BM259" s="112"/>
      <c r="BN259" s="112"/>
      <c r="BO259" s="112"/>
      <c r="BP259" s="112"/>
      <c r="BQ259" s="112"/>
      <c r="BR259" s="112"/>
      <c r="BS259" s="112"/>
      <c r="BT259" s="112"/>
      <c r="BU259" s="112"/>
      <c r="BV259" s="112"/>
    </row>
    <row r="260" spans="1:74" s="99" customFormat="1" x14ac:dyDescent="0.2">
      <c r="A260" s="91"/>
      <c r="B260" s="130"/>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c r="AO260" s="112"/>
      <c r="AP260" s="112"/>
      <c r="AQ260" s="112"/>
      <c r="AR260" s="112"/>
      <c r="AS260" s="112"/>
      <c r="AT260" s="112"/>
      <c r="AU260" s="112"/>
      <c r="AV260" s="112"/>
      <c r="AW260" s="112"/>
      <c r="AX260" s="112"/>
      <c r="AY260" s="112"/>
      <c r="AZ260" s="112"/>
      <c r="BA260" s="112"/>
      <c r="BB260" s="112"/>
      <c r="BC260" s="112"/>
      <c r="BD260" s="112"/>
      <c r="BE260" s="112"/>
      <c r="BF260" s="112"/>
      <c r="BG260" s="112"/>
      <c r="BH260" s="112"/>
      <c r="BI260" s="112"/>
      <c r="BJ260" s="112"/>
      <c r="BK260" s="112"/>
      <c r="BL260" s="112"/>
      <c r="BM260" s="112"/>
      <c r="BN260" s="112"/>
      <c r="BO260" s="112"/>
      <c r="BP260" s="112"/>
      <c r="BQ260" s="112"/>
      <c r="BR260" s="112"/>
      <c r="BS260" s="112"/>
      <c r="BT260" s="112"/>
      <c r="BU260" s="112"/>
      <c r="BV260" s="112"/>
    </row>
    <row r="261" spans="1:74" s="99" customFormat="1" x14ac:dyDescent="0.2">
      <c r="A261" s="91"/>
      <c r="B261" s="130"/>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c r="AO261" s="112"/>
      <c r="AP261" s="112"/>
      <c r="AQ261" s="112"/>
      <c r="AR261" s="112"/>
      <c r="AS261" s="112"/>
      <c r="AT261" s="112"/>
      <c r="AU261" s="112"/>
      <c r="AV261" s="112"/>
      <c r="AW261" s="112"/>
      <c r="AX261" s="112"/>
      <c r="AY261" s="112"/>
      <c r="AZ261" s="112"/>
      <c r="BA261" s="112"/>
      <c r="BB261" s="112"/>
      <c r="BC261" s="112"/>
      <c r="BD261" s="112"/>
      <c r="BE261" s="112"/>
      <c r="BF261" s="112"/>
      <c r="BG261" s="112"/>
      <c r="BH261" s="112"/>
      <c r="BI261" s="112"/>
      <c r="BJ261" s="112"/>
      <c r="BK261" s="112"/>
      <c r="BL261" s="112"/>
      <c r="BM261" s="112"/>
      <c r="BN261" s="112"/>
      <c r="BO261" s="112"/>
      <c r="BP261" s="112"/>
      <c r="BQ261" s="112"/>
      <c r="BR261" s="112"/>
      <c r="BS261" s="112"/>
      <c r="BT261" s="112"/>
      <c r="BU261" s="112"/>
      <c r="BV261" s="112"/>
    </row>
    <row r="262" spans="1:74" s="99" customFormat="1" x14ac:dyDescent="0.2">
      <c r="A262" s="91"/>
      <c r="B262" s="130"/>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c r="AO262" s="112"/>
      <c r="AP262" s="112"/>
      <c r="AQ262" s="112"/>
      <c r="AR262" s="112"/>
      <c r="AS262" s="112"/>
      <c r="AT262" s="112"/>
      <c r="AU262" s="112"/>
      <c r="AV262" s="112"/>
      <c r="AW262" s="112"/>
      <c r="AX262" s="112"/>
      <c r="AY262" s="112"/>
      <c r="AZ262" s="112"/>
      <c r="BA262" s="112"/>
      <c r="BB262" s="112"/>
      <c r="BC262" s="112"/>
      <c r="BD262" s="112"/>
      <c r="BE262" s="112"/>
      <c r="BF262" s="112"/>
      <c r="BG262" s="112"/>
      <c r="BH262" s="112"/>
      <c r="BI262" s="112"/>
      <c r="BJ262" s="112"/>
      <c r="BK262" s="112"/>
      <c r="BL262" s="112"/>
      <c r="BM262" s="112"/>
      <c r="BN262" s="112"/>
      <c r="BO262" s="112"/>
      <c r="BP262" s="112"/>
      <c r="BQ262" s="112"/>
      <c r="BR262" s="112"/>
      <c r="BS262" s="112"/>
      <c r="BT262" s="112"/>
      <c r="BU262" s="112"/>
      <c r="BV262" s="112"/>
    </row>
    <row r="263" spans="1:74" s="99" customFormat="1" x14ac:dyDescent="0.2">
      <c r="A263" s="91"/>
      <c r="B263" s="130"/>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c r="AO263" s="112"/>
      <c r="AP263" s="112"/>
      <c r="AQ263" s="112"/>
      <c r="AR263" s="112"/>
      <c r="AS263" s="112"/>
      <c r="AT263" s="112"/>
      <c r="AU263" s="112"/>
      <c r="AV263" s="112"/>
      <c r="AW263" s="112"/>
      <c r="AX263" s="112"/>
      <c r="AY263" s="112"/>
      <c r="AZ263" s="112"/>
      <c r="BA263" s="112"/>
      <c r="BB263" s="112"/>
      <c r="BC263" s="112"/>
      <c r="BD263" s="112"/>
      <c r="BE263" s="112"/>
      <c r="BF263" s="112"/>
      <c r="BG263" s="112"/>
      <c r="BH263" s="112"/>
      <c r="BI263" s="112"/>
      <c r="BJ263" s="112"/>
      <c r="BK263" s="112"/>
      <c r="BL263" s="112"/>
      <c r="BM263" s="112"/>
      <c r="BN263" s="112"/>
      <c r="BO263" s="112"/>
      <c r="BP263" s="112"/>
      <c r="BQ263" s="112"/>
      <c r="BR263" s="112"/>
      <c r="BS263" s="112"/>
      <c r="BT263" s="112"/>
      <c r="BU263" s="112"/>
      <c r="BV263" s="112"/>
    </row>
    <row r="264" spans="1:74" s="99" customFormat="1" x14ac:dyDescent="0.2">
      <c r="A264" s="91"/>
      <c r="B264" s="130"/>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c r="AO264" s="112"/>
      <c r="AP264" s="112"/>
      <c r="AQ264" s="112"/>
      <c r="AR264" s="112"/>
      <c r="AS264" s="112"/>
      <c r="AT264" s="112"/>
      <c r="AU264" s="112"/>
      <c r="AV264" s="112"/>
      <c r="AW264" s="112"/>
      <c r="AX264" s="112"/>
      <c r="AY264" s="112"/>
      <c r="AZ264" s="112"/>
      <c r="BA264" s="112"/>
      <c r="BB264" s="112"/>
      <c r="BC264" s="112"/>
      <c r="BD264" s="112"/>
      <c r="BE264" s="112"/>
      <c r="BF264" s="112"/>
      <c r="BG264" s="112"/>
      <c r="BH264" s="112"/>
      <c r="BI264" s="112"/>
      <c r="BJ264" s="112"/>
      <c r="BK264" s="112"/>
      <c r="BL264" s="112"/>
      <c r="BM264" s="112"/>
      <c r="BN264" s="112"/>
      <c r="BO264" s="112"/>
      <c r="BP264" s="112"/>
      <c r="BQ264" s="112"/>
      <c r="BR264" s="112"/>
      <c r="BS264" s="112"/>
      <c r="BT264" s="112"/>
      <c r="BU264" s="112"/>
      <c r="BV264" s="112"/>
    </row>
    <row r="265" spans="1:74" s="99" customFormat="1" x14ac:dyDescent="0.2">
      <c r="A265" s="91"/>
      <c r="B265" s="130"/>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c r="AU265" s="112"/>
      <c r="AV265" s="112"/>
      <c r="AW265" s="112"/>
      <c r="AX265" s="112"/>
      <c r="AY265" s="112"/>
      <c r="AZ265" s="112"/>
      <c r="BA265" s="112"/>
      <c r="BB265" s="112"/>
      <c r="BC265" s="112"/>
      <c r="BD265" s="112"/>
      <c r="BE265" s="112"/>
      <c r="BF265" s="112"/>
      <c r="BG265" s="112"/>
      <c r="BH265" s="112"/>
      <c r="BI265" s="112"/>
      <c r="BJ265" s="112"/>
      <c r="BK265" s="112"/>
      <c r="BL265" s="112"/>
      <c r="BM265" s="112"/>
      <c r="BN265" s="112"/>
      <c r="BO265" s="112"/>
      <c r="BP265" s="112"/>
      <c r="BQ265" s="112"/>
      <c r="BR265" s="112"/>
      <c r="BS265" s="112"/>
      <c r="BT265" s="112"/>
      <c r="BU265" s="112"/>
      <c r="BV265" s="112"/>
    </row>
    <row r="266" spans="1:74" s="99" customFormat="1" x14ac:dyDescent="0.2">
      <c r="A266" s="91"/>
      <c r="B266" s="130"/>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c r="AO266" s="112"/>
      <c r="AP266" s="112"/>
      <c r="AQ266" s="112"/>
      <c r="AR266" s="112"/>
      <c r="AS266" s="112"/>
      <c r="AT266" s="112"/>
      <c r="AU266" s="112"/>
      <c r="AV266" s="112"/>
      <c r="AW266" s="112"/>
      <c r="AX266" s="112"/>
      <c r="AY266" s="112"/>
      <c r="AZ266" s="112"/>
      <c r="BA266" s="112"/>
      <c r="BB266" s="112"/>
      <c r="BC266" s="112"/>
      <c r="BD266" s="112"/>
      <c r="BE266" s="112"/>
      <c r="BF266" s="112"/>
      <c r="BG266" s="112"/>
      <c r="BH266" s="112"/>
      <c r="BI266" s="112"/>
      <c r="BJ266" s="112"/>
      <c r="BK266" s="112"/>
      <c r="BL266" s="112"/>
      <c r="BM266" s="112"/>
      <c r="BN266" s="112"/>
      <c r="BO266" s="112"/>
      <c r="BP266" s="112"/>
      <c r="BQ266" s="112"/>
      <c r="BR266" s="112"/>
      <c r="BS266" s="112"/>
      <c r="BT266" s="112"/>
      <c r="BU266" s="112"/>
      <c r="BV266" s="112"/>
    </row>
    <row r="267" spans="1:74" s="99" customFormat="1" x14ac:dyDescent="0.2">
      <c r="A267" s="91"/>
      <c r="B267" s="130"/>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c r="AO267" s="112"/>
      <c r="AP267" s="112"/>
      <c r="AQ267" s="112"/>
      <c r="AR267" s="112"/>
      <c r="AS267" s="112"/>
      <c r="AT267" s="112"/>
      <c r="AU267" s="112"/>
      <c r="AV267" s="112"/>
      <c r="AW267" s="112"/>
      <c r="AX267" s="112"/>
      <c r="AY267" s="112"/>
      <c r="AZ267" s="112"/>
      <c r="BA267" s="112"/>
      <c r="BB267" s="112"/>
      <c r="BC267" s="112"/>
      <c r="BD267" s="112"/>
      <c r="BE267" s="112"/>
      <c r="BF267" s="112"/>
      <c r="BG267" s="112"/>
      <c r="BH267" s="112"/>
      <c r="BI267" s="112"/>
      <c r="BJ267" s="112"/>
      <c r="BK267" s="112"/>
      <c r="BL267" s="112"/>
      <c r="BM267" s="112"/>
      <c r="BN267" s="112"/>
      <c r="BO267" s="112"/>
      <c r="BP267" s="112"/>
      <c r="BQ267" s="112"/>
      <c r="BR267" s="112"/>
      <c r="BS267" s="112"/>
      <c r="BT267" s="112"/>
      <c r="BU267" s="112"/>
      <c r="BV267" s="112"/>
    </row>
    <row r="268" spans="1:74" s="99" customFormat="1" x14ac:dyDescent="0.2">
      <c r="A268" s="91"/>
      <c r="B268" s="130"/>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c r="AO268" s="112"/>
      <c r="AP268" s="112"/>
      <c r="AQ268" s="112"/>
      <c r="AR268" s="112"/>
      <c r="AS268" s="112"/>
      <c r="AT268" s="112"/>
      <c r="AU268" s="112"/>
      <c r="AV268" s="112"/>
      <c r="AW268" s="112"/>
      <c r="AX268" s="112"/>
      <c r="AY268" s="112"/>
      <c r="AZ268" s="112"/>
      <c r="BA268" s="112"/>
      <c r="BB268" s="112"/>
      <c r="BC268" s="112"/>
      <c r="BD268" s="112"/>
      <c r="BE268" s="112"/>
      <c r="BF268" s="112"/>
      <c r="BG268" s="112"/>
      <c r="BH268" s="112"/>
      <c r="BI268" s="112"/>
      <c r="BJ268" s="112"/>
      <c r="BK268" s="112"/>
      <c r="BL268" s="112"/>
      <c r="BM268" s="112"/>
      <c r="BN268" s="112"/>
      <c r="BO268" s="112"/>
      <c r="BP268" s="112"/>
      <c r="BQ268" s="112"/>
      <c r="BR268" s="112"/>
      <c r="BS268" s="112"/>
      <c r="BT268" s="112"/>
      <c r="BU268" s="112"/>
      <c r="BV268" s="112"/>
    </row>
    <row r="269" spans="1:74" s="99" customFormat="1" x14ac:dyDescent="0.2">
      <c r="A269" s="91"/>
      <c r="B269" s="130"/>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c r="AO269" s="112"/>
      <c r="AP269" s="112"/>
      <c r="AQ269" s="112"/>
      <c r="AR269" s="112"/>
      <c r="AS269" s="112"/>
      <c r="AT269" s="112"/>
      <c r="AU269" s="112"/>
      <c r="AV269" s="112"/>
      <c r="AW269" s="112"/>
      <c r="AX269" s="112"/>
      <c r="AY269" s="112"/>
      <c r="AZ269" s="112"/>
      <c r="BA269" s="112"/>
      <c r="BB269" s="112"/>
      <c r="BC269" s="112"/>
      <c r="BD269" s="112"/>
      <c r="BE269" s="112"/>
      <c r="BF269" s="112"/>
      <c r="BG269" s="112"/>
      <c r="BH269" s="112"/>
      <c r="BI269" s="112"/>
      <c r="BJ269" s="112"/>
      <c r="BK269" s="112"/>
      <c r="BL269" s="112"/>
      <c r="BM269" s="112"/>
      <c r="BN269" s="112"/>
      <c r="BO269" s="112"/>
      <c r="BP269" s="112"/>
      <c r="BQ269" s="112"/>
      <c r="BR269" s="112"/>
      <c r="BS269" s="112"/>
      <c r="BT269" s="112"/>
      <c r="BU269" s="112"/>
      <c r="BV269" s="112"/>
    </row>
    <row r="270" spans="1:74" s="99" customFormat="1" x14ac:dyDescent="0.2">
      <c r="A270" s="91"/>
      <c r="B270" s="130"/>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c r="AO270" s="112"/>
      <c r="AP270" s="112"/>
      <c r="AQ270" s="112"/>
      <c r="AR270" s="112"/>
      <c r="AS270" s="112"/>
      <c r="AT270" s="112"/>
      <c r="AU270" s="112"/>
      <c r="AV270" s="112"/>
      <c r="AW270" s="112"/>
      <c r="AX270" s="112"/>
      <c r="AY270" s="112"/>
      <c r="AZ270" s="112"/>
      <c r="BA270" s="112"/>
      <c r="BB270" s="112"/>
      <c r="BC270" s="112"/>
      <c r="BD270" s="112"/>
      <c r="BE270" s="112"/>
      <c r="BF270" s="112"/>
      <c r="BG270" s="112"/>
      <c r="BH270" s="112"/>
      <c r="BI270" s="112"/>
      <c r="BJ270" s="112"/>
      <c r="BK270" s="112"/>
      <c r="BL270" s="112"/>
      <c r="BM270" s="112"/>
      <c r="BN270" s="112"/>
      <c r="BO270" s="112"/>
      <c r="BP270" s="112"/>
      <c r="BQ270" s="112"/>
      <c r="BR270" s="112"/>
      <c r="BS270" s="112"/>
      <c r="BT270" s="112"/>
      <c r="BU270" s="112"/>
      <c r="BV270" s="112"/>
    </row>
    <row r="271" spans="1:74" s="99" customFormat="1" x14ac:dyDescent="0.2">
      <c r="A271" s="91"/>
      <c r="B271" s="130"/>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c r="AO271" s="112"/>
      <c r="AP271" s="112"/>
      <c r="AQ271" s="112"/>
      <c r="AR271" s="112"/>
      <c r="AS271" s="112"/>
      <c r="AT271" s="112"/>
      <c r="AU271" s="112"/>
      <c r="AV271" s="112"/>
      <c r="AW271" s="112"/>
      <c r="AX271" s="112"/>
      <c r="AY271" s="112"/>
      <c r="AZ271" s="112"/>
      <c r="BA271" s="112"/>
      <c r="BB271" s="112"/>
      <c r="BC271" s="112"/>
      <c r="BD271" s="112"/>
      <c r="BE271" s="112"/>
      <c r="BF271" s="112"/>
      <c r="BG271" s="112"/>
      <c r="BH271" s="112"/>
      <c r="BI271" s="112"/>
      <c r="BJ271" s="112"/>
      <c r="BK271" s="112"/>
      <c r="BL271" s="112"/>
      <c r="BM271" s="112"/>
      <c r="BN271" s="112"/>
      <c r="BO271" s="112"/>
      <c r="BP271" s="112"/>
      <c r="BQ271" s="112"/>
      <c r="BR271" s="112"/>
      <c r="BS271" s="112"/>
      <c r="BT271" s="112"/>
      <c r="BU271" s="112"/>
      <c r="BV271" s="112"/>
    </row>
    <row r="272" spans="1:74" s="99" customFormat="1" x14ac:dyDescent="0.2">
      <c r="A272" s="91"/>
      <c r="B272" s="130"/>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c r="AO272" s="112"/>
      <c r="AP272" s="112"/>
      <c r="AQ272" s="112"/>
      <c r="AR272" s="112"/>
      <c r="AS272" s="112"/>
      <c r="AT272" s="112"/>
      <c r="AU272" s="112"/>
      <c r="AV272" s="112"/>
      <c r="AW272" s="112"/>
      <c r="AX272" s="112"/>
      <c r="AY272" s="112"/>
      <c r="AZ272" s="112"/>
      <c r="BA272" s="112"/>
      <c r="BB272" s="112"/>
      <c r="BC272" s="112"/>
      <c r="BD272" s="112"/>
      <c r="BE272" s="112"/>
      <c r="BF272" s="112"/>
      <c r="BG272" s="112"/>
      <c r="BH272" s="112"/>
      <c r="BI272" s="112"/>
      <c r="BJ272" s="112"/>
      <c r="BK272" s="112"/>
      <c r="BL272" s="112"/>
      <c r="BM272" s="112"/>
      <c r="BN272" s="112"/>
      <c r="BO272" s="112"/>
      <c r="BP272" s="112"/>
      <c r="BQ272" s="112"/>
      <c r="BR272" s="112"/>
      <c r="BS272" s="112"/>
      <c r="BT272" s="112"/>
      <c r="BU272" s="112"/>
      <c r="BV272" s="112"/>
    </row>
    <row r="273" spans="1:74" s="99" customFormat="1" x14ac:dyDescent="0.2">
      <c r="A273" s="91"/>
      <c r="B273" s="130"/>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c r="AO273" s="112"/>
      <c r="AP273" s="112"/>
      <c r="AQ273" s="112"/>
      <c r="AR273" s="112"/>
      <c r="AS273" s="112"/>
      <c r="AT273" s="112"/>
      <c r="AU273" s="112"/>
      <c r="AV273" s="112"/>
      <c r="AW273" s="112"/>
      <c r="AX273" s="112"/>
      <c r="AY273" s="112"/>
      <c r="AZ273" s="112"/>
      <c r="BA273" s="112"/>
      <c r="BB273" s="112"/>
      <c r="BC273" s="112"/>
      <c r="BD273" s="112"/>
      <c r="BE273" s="112"/>
      <c r="BF273" s="112"/>
      <c r="BG273" s="112"/>
      <c r="BH273" s="112"/>
      <c r="BI273" s="112"/>
      <c r="BJ273" s="112"/>
      <c r="BK273" s="112"/>
      <c r="BL273" s="112"/>
      <c r="BM273" s="112"/>
      <c r="BN273" s="112"/>
      <c r="BO273" s="112"/>
      <c r="BP273" s="112"/>
      <c r="BQ273" s="112"/>
      <c r="BR273" s="112"/>
      <c r="BS273" s="112"/>
      <c r="BT273" s="112"/>
      <c r="BU273" s="112"/>
      <c r="BV273" s="112"/>
    </row>
    <row r="274" spans="1:74" s="99" customFormat="1" x14ac:dyDescent="0.2">
      <c r="A274" s="91"/>
      <c r="B274" s="130"/>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c r="AO274" s="112"/>
      <c r="AP274" s="112"/>
      <c r="AQ274" s="112"/>
      <c r="AR274" s="112"/>
      <c r="AS274" s="112"/>
      <c r="AT274" s="112"/>
      <c r="AU274" s="112"/>
      <c r="AV274" s="112"/>
      <c r="AW274" s="112"/>
      <c r="AX274" s="112"/>
      <c r="AY274" s="112"/>
      <c r="AZ274" s="112"/>
      <c r="BA274" s="112"/>
      <c r="BB274" s="112"/>
      <c r="BC274" s="112"/>
      <c r="BD274" s="112"/>
      <c r="BE274" s="112"/>
      <c r="BF274" s="112"/>
      <c r="BG274" s="112"/>
      <c r="BH274" s="112"/>
      <c r="BI274" s="112"/>
      <c r="BJ274" s="112"/>
      <c r="BK274" s="112"/>
      <c r="BL274" s="112"/>
      <c r="BM274" s="112"/>
      <c r="BN274" s="112"/>
      <c r="BO274" s="112"/>
      <c r="BP274" s="112"/>
      <c r="BQ274" s="112"/>
      <c r="BR274" s="112"/>
      <c r="BS274" s="112"/>
      <c r="BT274" s="112"/>
      <c r="BU274" s="112"/>
      <c r="BV274" s="112"/>
    </row>
    <row r="275" spans="1:74" s="99" customFormat="1" x14ac:dyDescent="0.2">
      <c r="A275" s="91"/>
      <c r="B275" s="130"/>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c r="AO275" s="112"/>
      <c r="AP275" s="112"/>
      <c r="AQ275" s="112"/>
      <c r="AR275" s="112"/>
      <c r="AS275" s="112"/>
      <c r="AT275" s="112"/>
      <c r="AU275" s="112"/>
      <c r="AV275" s="112"/>
      <c r="AW275" s="112"/>
      <c r="AX275" s="112"/>
      <c r="AY275" s="112"/>
      <c r="AZ275" s="112"/>
      <c r="BA275" s="112"/>
      <c r="BB275" s="112"/>
      <c r="BC275" s="112"/>
      <c r="BD275" s="112"/>
      <c r="BE275" s="112"/>
      <c r="BF275" s="112"/>
      <c r="BG275" s="112"/>
      <c r="BH275" s="112"/>
      <c r="BI275" s="112"/>
      <c r="BJ275" s="112"/>
      <c r="BK275" s="112"/>
      <c r="BL275" s="112"/>
      <c r="BM275" s="112"/>
      <c r="BN275" s="112"/>
      <c r="BO275" s="112"/>
      <c r="BP275" s="112"/>
      <c r="BQ275" s="112"/>
      <c r="BR275" s="112"/>
      <c r="BS275" s="112"/>
      <c r="BT275" s="112"/>
      <c r="BU275" s="112"/>
      <c r="BV275" s="112"/>
    </row>
    <row r="276" spans="1:74" s="99" customFormat="1" x14ac:dyDescent="0.2">
      <c r="A276" s="91"/>
      <c r="B276" s="130"/>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c r="AO276" s="112"/>
      <c r="AP276" s="112"/>
      <c r="AQ276" s="112"/>
      <c r="AR276" s="112"/>
      <c r="AS276" s="112"/>
      <c r="AT276" s="112"/>
      <c r="AU276" s="112"/>
      <c r="AV276" s="112"/>
      <c r="AW276" s="112"/>
      <c r="AX276" s="112"/>
      <c r="AY276" s="112"/>
      <c r="AZ276" s="112"/>
      <c r="BA276" s="112"/>
      <c r="BB276" s="112"/>
      <c r="BC276" s="112"/>
      <c r="BD276" s="112"/>
      <c r="BE276" s="112"/>
      <c r="BF276" s="112"/>
      <c r="BG276" s="112"/>
      <c r="BH276" s="112"/>
      <c r="BI276" s="112"/>
      <c r="BJ276" s="112"/>
      <c r="BK276" s="112"/>
      <c r="BL276" s="112"/>
      <c r="BM276" s="112"/>
      <c r="BN276" s="112"/>
      <c r="BO276" s="112"/>
      <c r="BP276" s="112"/>
      <c r="BQ276" s="112"/>
      <c r="BR276" s="112"/>
      <c r="BS276" s="112"/>
      <c r="BT276" s="112"/>
      <c r="BU276" s="112"/>
      <c r="BV276" s="112"/>
    </row>
    <row r="277" spans="1:74" s="99" customFormat="1" x14ac:dyDescent="0.2">
      <c r="A277" s="91"/>
      <c r="B277" s="130"/>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c r="AO277" s="112"/>
      <c r="AP277" s="112"/>
      <c r="AQ277" s="112"/>
      <c r="AR277" s="112"/>
      <c r="AS277" s="112"/>
      <c r="AT277" s="112"/>
      <c r="AU277" s="112"/>
      <c r="AV277" s="112"/>
      <c r="AW277" s="112"/>
      <c r="AX277" s="112"/>
      <c r="AY277" s="112"/>
      <c r="AZ277" s="112"/>
      <c r="BA277" s="112"/>
      <c r="BB277" s="112"/>
      <c r="BC277" s="112"/>
      <c r="BD277" s="112"/>
      <c r="BE277" s="112"/>
      <c r="BF277" s="112"/>
      <c r="BG277" s="112"/>
      <c r="BH277" s="112"/>
      <c r="BI277" s="112"/>
      <c r="BJ277" s="112"/>
      <c r="BK277" s="112"/>
      <c r="BL277" s="112"/>
      <c r="BM277" s="112"/>
      <c r="BN277" s="112"/>
      <c r="BO277" s="112"/>
      <c r="BP277" s="112"/>
      <c r="BQ277" s="112"/>
      <c r="BR277" s="112"/>
      <c r="BS277" s="112"/>
      <c r="BT277" s="112"/>
      <c r="BU277" s="112"/>
      <c r="BV277" s="112"/>
    </row>
    <row r="278" spans="1:74" s="99" customFormat="1" x14ac:dyDescent="0.2">
      <c r="A278" s="91"/>
      <c r="B278" s="130"/>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c r="AO278" s="112"/>
      <c r="AP278" s="112"/>
      <c r="AQ278" s="112"/>
      <c r="AR278" s="112"/>
      <c r="AS278" s="112"/>
      <c r="AT278" s="112"/>
      <c r="AU278" s="112"/>
      <c r="AV278" s="112"/>
      <c r="AW278" s="112"/>
      <c r="AX278" s="112"/>
      <c r="AY278" s="112"/>
      <c r="AZ278" s="112"/>
      <c r="BA278" s="112"/>
      <c r="BB278" s="112"/>
      <c r="BC278" s="112"/>
      <c r="BD278" s="112"/>
      <c r="BE278" s="112"/>
      <c r="BF278" s="112"/>
      <c r="BG278" s="112"/>
      <c r="BH278" s="112"/>
      <c r="BI278" s="112"/>
      <c r="BJ278" s="112"/>
      <c r="BK278" s="112"/>
      <c r="BL278" s="112"/>
      <c r="BM278" s="112"/>
      <c r="BN278" s="112"/>
      <c r="BO278" s="112"/>
      <c r="BP278" s="112"/>
      <c r="BQ278" s="112"/>
      <c r="BR278" s="112"/>
      <c r="BS278" s="112"/>
      <c r="BT278" s="112"/>
      <c r="BU278" s="112"/>
      <c r="BV278" s="112"/>
    </row>
    <row r="279" spans="1:74" s="99" customFormat="1" x14ac:dyDescent="0.2">
      <c r="A279" s="91"/>
      <c r="B279" s="130"/>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c r="AO279" s="112"/>
      <c r="AP279" s="112"/>
      <c r="AQ279" s="112"/>
      <c r="AR279" s="112"/>
      <c r="AS279" s="112"/>
      <c r="AT279" s="112"/>
      <c r="AU279" s="112"/>
      <c r="AV279" s="112"/>
      <c r="AW279" s="112"/>
      <c r="AX279" s="112"/>
      <c r="AY279" s="112"/>
      <c r="AZ279" s="112"/>
      <c r="BA279" s="112"/>
      <c r="BB279" s="112"/>
      <c r="BC279" s="112"/>
      <c r="BD279" s="112"/>
      <c r="BE279" s="112"/>
      <c r="BF279" s="112"/>
      <c r="BG279" s="112"/>
      <c r="BH279" s="112"/>
      <c r="BI279" s="112"/>
      <c r="BJ279" s="112"/>
      <c r="BK279" s="112"/>
      <c r="BL279" s="112"/>
      <c r="BM279" s="112"/>
      <c r="BN279" s="112"/>
      <c r="BO279" s="112"/>
      <c r="BP279" s="112"/>
      <c r="BQ279" s="112"/>
      <c r="BR279" s="112"/>
      <c r="BS279" s="112"/>
      <c r="BT279" s="112"/>
      <c r="BU279" s="112"/>
      <c r="BV279" s="112"/>
    </row>
    <row r="280" spans="1:74" s="99" customFormat="1" x14ac:dyDescent="0.2">
      <c r="A280" s="91"/>
      <c r="B280" s="130"/>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c r="AO280" s="112"/>
      <c r="AP280" s="112"/>
      <c r="AQ280" s="112"/>
      <c r="AR280" s="112"/>
      <c r="AS280" s="112"/>
      <c r="AT280" s="112"/>
      <c r="AU280" s="112"/>
      <c r="AV280" s="112"/>
      <c r="AW280" s="112"/>
      <c r="AX280" s="112"/>
      <c r="AY280" s="112"/>
      <c r="AZ280" s="112"/>
      <c r="BA280" s="112"/>
      <c r="BB280" s="112"/>
      <c r="BC280" s="112"/>
      <c r="BD280" s="112"/>
      <c r="BE280" s="112"/>
      <c r="BF280" s="112"/>
      <c r="BG280" s="112"/>
      <c r="BH280" s="112"/>
      <c r="BI280" s="112"/>
      <c r="BJ280" s="112"/>
      <c r="BK280" s="112"/>
      <c r="BL280" s="112"/>
      <c r="BM280" s="112"/>
      <c r="BN280" s="112"/>
      <c r="BO280" s="112"/>
      <c r="BP280" s="112"/>
      <c r="BQ280" s="112"/>
      <c r="BR280" s="112"/>
      <c r="BS280" s="112"/>
      <c r="BT280" s="112"/>
      <c r="BU280" s="112"/>
      <c r="BV280" s="112"/>
    </row>
    <row r="281" spans="1:74" s="99" customFormat="1" x14ac:dyDescent="0.2">
      <c r="A281" s="91"/>
      <c r="B281" s="130"/>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c r="AO281" s="112"/>
      <c r="AP281" s="112"/>
      <c r="AQ281" s="112"/>
      <c r="AR281" s="112"/>
      <c r="AS281" s="112"/>
      <c r="AT281" s="112"/>
      <c r="AU281" s="112"/>
      <c r="AV281" s="112"/>
      <c r="AW281" s="112"/>
      <c r="AX281" s="112"/>
      <c r="AY281" s="112"/>
      <c r="AZ281" s="112"/>
      <c r="BA281" s="112"/>
      <c r="BB281" s="112"/>
      <c r="BC281" s="112"/>
      <c r="BD281" s="112"/>
      <c r="BE281" s="112"/>
      <c r="BF281" s="112"/>
      <c r="BG281" s="112"/>
      <c r="BH281" s="112"/>
      <c r="BI281" s="112"/>
      <c r="BJ281" s="112"/>
      <c r="BK281" s="112"/>
      <c r="BL281" s="112"/>
      <c r="BM281" s="112"/>
      <c r="BN281" s="112"/>
      <c r="BO281" s="112"/>
      <c r="BP281" s="112"/>
      <c r="BQ281" s="112"/>
      <c r="BR281" s="112"/>
      <c r="BS281" s="112"/>
      <c r="BT281" s="112"/>
      <c r="BU281" s="112"/>
      <c r="BV281" s="112"/>
    </row>
    <row r="282" spans="1:74" s="99" customFormat="1" x14ac:dyDescent="0.2">
      <c r="A282" s="91"/>
      <c r="B282" s="130"/>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c r="AO282" s="112"/>
      <c r="AP282" s="112"/>
      <c r="AQ282" s="112"/>
      <c r="AR282" s="112"/>
      <c r="AS282" s="112"/>
      <c r="AT282" s="112"/>
      <c r="AU282" s="112"/>
      <c r="AV282" s="112"/>
      <c r="AW282" s="112"/>
      <c r="AX282" s="112"/>
      <c r="AY282" s="112"/>
      <c r="AZ282" s="112"/>
      <c r="BA282" s="112"/>
      <c r="BB282" s="112"/>
      <c r="BC282" s="112"/>
      <c r="BD282" s="112"/>
      <c r="BE282" s="112"/>
      <c r="BF282" s="112"/>
      <c r="BG282" s="112"/>
      <c r="BH282" s="112"/>
      <c r="BI282" s="112"/>
      <c r="BJ282" s="112"/>
      <c r="BK282" s="112"/>
      <c r="BL282" s="112"/>
      <c r="BM282" s="112"/>
      <c r="BN282" s="112"/>
      <c r="BO282" s="112"/>
      <c r="BP282" s="112"/>
      <c r="BQ282" s="112"/>
      <c r="BR282" s="112"/>
      <c r="BS282" s="112"/>
      <c r="BT282" s="112"/>
      <c r="BU282" s="112"/>
      <c r="BV282" s="112"/>
    </row>
    <row r="283" spans="1:74" s="99" customFormat="1" x14ac:dyDescent="0.2">
      <c r="A283" s="91"/>
      <c r="B283" s="130"/>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c r="BG283" s="112"/>
      <c r="BH283" s="112"/>
      <c r="BI283" s="112"/>
      <c r="BJ283" s="112"/>
      <c r="BK283" s="112"/>
      <c r="BL283" s="112"/>
      <c r="BM283" s="112"/>
      <c r="BN283" s="112"/>
      <c r="BO283" s="112"/>
      <c r="BP283" s="112"/>
      <c r="BQ283" s="112"/>
      <c r="BR283" s="112"/>
      <c r="BS283" s="112"/>
      <c r="BT283" s="112"/>
      <c r="BU283" s="112"/>
      <c r="BV283" s="112"/>
    </row>
    <row r="284" spans="1:74" s="99" customFormat="1" x14ac:dyDescent="0.2">
      <c r="A284" s="91"/>
      <c r="B284" s="130"/>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c r="AO284" s="112"/>
      <c r="AP284" s="112"/>
      <c r="AQ284" s="112"/>
      <c r="AR284" s="112"/>
      <c r="AS284" s="112"/>
      <c r="AT284" s="112"/>
      <c r="AU284" s="112"/>
      <c r="AV284" s="112"/>
      <c r="AW284" s="112"/>
      <c r="AX284" s="112"/>
      <c r="AY284" s="112"/>
      <c r="AZ284" s="112"/>
      <c r="BA284" s="112"/>
      <c r="BB284" s="112"/>
      <c r="BC284" s="112"/>
      <c r="BD284" s="112"/>
      <c r="BE284" s="112"/>
      <c r="BF284" s="112"/>
      <c r="BG284" s="112"/>
      <c r="BH284" s="112"/>
      <c r="BI284" s="112"/>
      <c r="BJ284" s="112"/>
      <c r="BK284" s="112"/>
      <c r="BL284" s="112"/>
      <c r="BM284" s="112"/>
      <c r="BN284" s="112"/>
      <c r="BO284" s="112"/>
      <c r="BP284" s="112"/>
      <c r="BQ284" s="112"/>
      <c r="BR284" s="112"/>
      <c r="BS284" s="112"/>
      <c r="BT284" s="112"/>
      <c r="BU284" s="112"/>
      <c r="BV284" s="112"/>
    </row>
    <row r="285" spans="1:74" s="99" customFormat="1" x14ac:dyDescent="0.2">
      <c r="A285" s="91"/>
      <c r="B285" s="130"/>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c r="AO285" s="112"/>
      <c r="AP285" s="112"/>
      <c r="AQ285" s="112"/>
      <c r="AR285" s="112"/>
      <c r="AS285" s="112"/>
      <c r="AT285" s="112"/>
      <c r="AU285" s="112"/>
      <c r="AV285" s="112"/>
      <c r="AW285" s="112"/>
      <c r="AX285" s="112"/>
      <c r="AY285" s="112"/>
      <c r="AZ285" s="112"/>
      <c r="BA285" s="112"/>
      <c r="BB285" s="112"/>
      <c r="BC285" s="112"/>
      <c r="BD285" s="112"/>
      <c r="BE285" s="112"/>
      <c r="BF285" s="112"/>
      <c r="BG285" s="112"/>
      <c r="BH285" s="112"/>
      <c r="BI285" s="112"/>
      <c r="BJ285" s="112"/>
      <c r="BK285" s="112"/>
      <c r="BL285" s="112"/>
      <c r="BM285" s="112"/>
      <c r="BN285" s="112"/>
      <c r="BO285" s="112"/>
      <c r="BP285" s="112"/>
      <c r="BQ285" s="112"/>
      <c r="BR285" s="112"/>
      <c r="BS285" s="112"/>
      <c r="BT285" s="112"/>
      <c r="BU285" s="112"/>
      <c r="BV285" s="112"/>
    </row>
    <row r="286" spans="1:74" s="99" customFormat="1" x14ac:dyDescent="0.2">
      <c r="A286" s="91"/>
      <c r="B286" s="130"/>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c r="AO286" s="112"/>
      <c r="AP286" s="112"/>
      <c r="AQ286" s="112"/>
      <c r="AR286" s="112"/>
      <c r="AS286" s="112"/>
      <c r="AT286" s="112"/>
      <c r="AU286" s="112"/>
      <c r="AV286" s="112"/>
      <c r="AW286" s="112"/>
      <c r="AX286" s="112"/>
      <c r="AY286" s="112"/>
      <c r="AZ286" s="112"/>
      <c r="BA286" s="112"/>
      <c r="BB286" s="112"/>
      <c r="BC286" s="112"/>
      <c r="BD286" s="112"/>
      <c r="BE286" s="112"/>
      <c r="BF286" s="112"/>
      <c r="BG286" s="112"/>
      <c r="BH286" s="112"/>
      <c r="BI286" s="112"/>
      <c r="BJ286" s="112"/>
      <c r="BK286" s="112"/>
      <c r="BL286" s="112"/>
      <c r="BM286" s="112"/>
      <c r="BN286" s="112"/>
      <c r="BO286" s="112"/>
      <c r="BP286" s="112"/>
      <c r="BQ286" s="112"/>
      <c r="BR286" s="112"/>
      <c r="BS286" s="112"/>
      <c r="BT286" s="112"/>
      <c r="BU286" s="112"/>
      <c r="BV286" s="112"/>
    </row>
    <row r="287" spans="1:74" s="99" customFormat="1" x14ac:dyDescent="0.2">
      <c r="A287" s="91"/>
      <c r="B287" s="130"/>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c r="AO287" s="112"/>
      <c r="AP287" s="112"/>
      <c r="AQ287" s="112"/>
      <c r="AR287" s="112"/>
      <c r="AS287" s="112"/>
      <c r="AT287" s="112"/>
      <c r="AU287" s="112"/>
      <c r="AV287" s="112"/>
      <c r="AW287" s="112"/>
      <c r="AX287" s="112"/>
      <c r="AY287" s="112"/>
      <c r="AZ287" s="112"/>
      <c r="BA287" s="112"/>
      <c r="BB287" s="112"/>
      <c r="BC287" s="112"/>
      <c r="BD287" s="112"/>
      <c r="BE287" s="112"/>
      <c r="BF287" s="112"/>
      <c r="BG287" s="112"/>
      <c r="BH287" s="112"/>
      <c r="BI287" s="112"/>
      <c r="BJ287" s="112"/>
      <c r="BK287" s="112"/>
      <c r="BL287" s="112"/>
      <c r="BM287" s="112"/>
      <c r="BN287" s="112"/>
      <c r="BO287" s="112"/>
      <c r="BP287" s="112"/>
      <c r="BQ287" s="112"/>
      <c r="BR287" s="112"/>
      <c r="BS287" s="112"/>
      <c r="BT287" s="112"/>
      <c r="BU287" s="112"/>
      <c r="BV287" s="112"/>
    </row>
    <row r="288" spans="1:74" s="99" customFormat="1" x14ac:dyDescent="0.2">
      <c r="A288" s="91"/>
      <c r="B288" s="130"/>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c r="AO288" s="112"/>
      <c r="AP288" s="112"/>
      <c r="AQ288" s="112"/>
      <c r="AR288" s="112"/>
      <c r="AS288" s="112"/>
      <c r="AT288" s="112"/>
      <c r="AU288" s="112"/>
      <c r="AV288" s="112"/>
      <c r="AW288" s="112"/>
      <c r="AX288" s="112"/>
      <c r="AY288" s="112"/>
      <c r="AZ288" s="112"/>
      <c r="BA288" s="112"/>
      <c r="BB288" s="112"/>
      <c r="BC288" s="112"/>
      <c r="BD288" s="112"/>
      <c r="BE288" s="112"/>
      <c r="BF288" s="112"/>
      <c r="BG288" s="112"/>
      <c r="BH288" s="112"/>
      <c r="BI288" s="112"/>
      <c r="BJ288" s="112"/>
      <c r="BK288" s="112"/>
      <c r="BL288" s="112"/>
      <c r="BM288" s="112"/>
      <c r="BN288" s="112"/>
      <c r="BO288" s="112"/>
      <c r="BP288" s="112"/>
      <c r="BQ288" s="112"/>
      <c r="BR288" s="112"/>
      <c r="BS288" s="112"/>
      <c r="BT288" s="112"/>
      <c r="BU288" s="112"/>
      <c r="BV288" s="112"/>
    </row>
    <row r="289" spans="1:74" s="99" customFormat="1" x14ac:dyDescent="0.2">
      <c r="A289" s="91"/>
      <c r="B289" s="130"/>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2"/>
      <c r="AY289" s="112"/>
      <c r="AZ289" s="112"/>
      <c r="BA289" s="112"/>
      <c r="BB289" s="112"/>
      <c r="BC289" s="112"/>
      <c r="BD289" s="112"/>
      <c r="BE289" s="112"/>
      <c r="BF289" s="112"/>
      <c r="BG289" s="112"/>
      <c r="BH289" s="112"/>
      <c r="BI289" s="112"/>
      <c r="BJ289" s="112"/>
      <c r="BK289" s="112"/>
      <c r="BL289" s="112"/>
      <c r="BM289" s="112"/>
      <c r="BN289" s="112"/>
      <c r="BO289" s="112"/>
      <c r="BP289" s="112"/>
      <c r="BQ289" s="112"/>
      <c r="BR289" s="112"/>
      <c r="BS289" s="112"/>
      <c r="BT289" s="112"/>
      <c r="BU289" s="112"/>
      <c r="BV289" s="112"/>
    </row>
    <row r="290" spans="1:74" s="99" customFormat="1" x14ac:dyDescent="0.2">
      <c r="A290" s="91"/>
      <c r="B290" s="130"/>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c r="AO290" s="112"/>
      <c r="AP290" s="112"/>
      <c r="AQ290" s="112"/>
      <c r="AR290" s="112"/>
      <c r="AS290" s="112"/>
      <c r="AT290" s="112"/>
      <c r="AU290" s="112"/>
      <c r="AV290" s="112"/>
      <c r="AW290" s="112"/>
      <c r="AX290" s="112"/>
      <c r="AY290" s="112"/>
      <c r="AZ290" s="112"/>
      <c r="BA290" s="112"/>
      <c r="BB290" s="112"/>
      <c r="BC290" s="112"/>
      <c r="BD290" s="112"/>
      <c r="BE290" s="112"/>
      <c r="BF290" s="112"/>
      <c r="BG290" s="112"/>
      <c r="BH290" s="112"/>
      <c r="BI290" s="112"/>
      <c r="BJ290" s="112"/>
      <c r="BK290" s="112"/>
      <c r="BL290" s="112"/>
      <c r="BM290" s="112"/>
      <c r="BN290" s="112"/>
      <c r="BO290" s="112"/>
      <c r="BP290" s="112"/>
      <c r="BQ290" s="112"/>
      <c r="BR290" s="112"/>
      <c r="BS290" s="112"/>
      <c r="BT290" s="112"/>
      <c r="BU290" s="112"/>
      <c r="BV290" s="112"/>
    </row>
    <row r="291" spans="1:74" s="99" customFormat="1" x14ac:dyDescent="0.2">
      <c r="A291" s="91"/>
      <c r="B291" s="130"/>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c r="AO291" s="112"/>
      <c r="AP291" s="112"/>
      <c r="AQ291" s="112"/>
      <c r="AR291" s="112"/>
      <c r="AS291" s="112"/>
      <c r="AT291" s="112"/>
      <c r="AU291" s="112"/>
      <c r="AV291" s="112"/>
      <c r="AW291" s="112"/>
      <c r="AX291" s="112"/>
      <c r="AY291" s="112"/>
      <c r="AZ291" s="112"/>
      <c r="BA291" s="112"/>
      <c r="BB291" s="112"/>
      <c r="BC291" s="112"/>
      <c r="BD291" s="112"/>
      <c r="BE291" s="112"/>
      <c r="BF291" s="112"/>
      <c r="BG291" s="112"/>
      <c r="BH291" s="112"/>
      <c r="BI291" s="112"/>
      <c r="BJ291" s="112"/>
      <c r="BK291" s="112"/>
      <c r="BL291" s="112"/>
      <c r="BM291" s="112"/>
      <c r="BN291" s="112"/>
      <c r="BO291" s="112"/>
      <c r="BP291" s="112"/>
      <c r="BQ291" s="112"/>
      <c r="BR291" s="112"/>
      <c r="BS291" s="112"/>
      <c r="BT291" s="112"/>
      <c r="BU291" s="112"/>
      <c r="BV291" s="112"/>
    </row>
    <row r="292" spans="1:74" s="99" customFormat="1" x14ac:dyDescent="0.2">
      <c r="A292" s="91"/>
      <c r="B292" s="130"/>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c r="AO292" s="112"/>
      <c r="AP292" s="112"/>
      <c r="AQ292" s="112"/>
      <c r="AR292" s="112"/>
      <c r="AS292" s="112"/>
      <c r="AT292" s="112"/>
      <c r="AU292" s="112"/>
      <c r="AV292" s="112"/>
      <c r="AW292" s="112"/>
      <c r="AX292" s="112"/>
      <c r="AY292" s="112"/>
      <c r="AZ292" s="112"/>
      <c r="BA292" s="112"/>
      <c r="BB292" s="112"/>
      <c r="BC292" s="112"/>
      <c r="BD292" s="112"/>
      <c r="BE292" s="112"/>
      <c r="BF292" s="112"/>
      <c r="BG292" s="112"/>
      <c r="BH292" s="112"/>
      <c r="BI292" s="112"/>
      <c r="BJ292" s="112"/>
      <c r="BK292" s="112"/>
      <c r="BL292" s="112"/>
      <c r="BM292" s="112"/>
      <c r="BN292" s="112"/>
      <c r="BO292" s="112"/>
      <c r="BP292" s="112"/>
      <c r="BQ292" s="112"/>
      <c r="BR292" s="112"/>
      <c r="BS292" s="112"/>
      <c r="BT292" s="112"/>
      <c r="BU292" s="112"/>
      <c r="BV292" s="112"/>
    </row>
    <row r="293" spans="1:74" s="99" customFormat="1" x14ac:dyDescent="0.2">
      <c r="A293" s="91"/>
      <c r="B293" s="130"/>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c r="AO293" s="112"/>
      <c r="AP293" s="112"/>
      <c r="AQ293" s="112"/>
      <c r="AR293" s="112"/>
      <c r="AS293" s="112"/>
      <c r="AT293" s="112"/>
      <c r="AU293" s="112"/>
      <c r="AV293" s="112"/>
      <c r="AW293" s="112"/>
      <c r="AX293" s="112"/>
      <c r="AY293" s="112"/>
      <c r="AZ293" s="112"/>
      <c r="BA293" s="112"/>
      <c r="BB293" s="112"/>
      <c r="BC293" s="112"/>
      <c r="BD293" s="112"/>
      <c r="BE293" s="112"/>
      <c r="BF293" s="112"/>
      <c r="BG293" s="112"/>
      <c r="BH293" s="112"/>
      <c r="BI293" s="112"/>
      <c r="BJ293" s="112"/>
      <c r="BK293" s="112"/>
      <c r="BL293" s="112"/>
      <c r="BM293" s="112"/>
      <c r="BN293" s="112"/>
      <c r="BO293" s="112"/>
      <c r="BP293" s="112"/>
      <c r="BQ293" s="112"/>
      <c r="BR293" s="112"/>
      <c r="BS293" s="112"/>
      <c r="BT293" s="112"/>
      <c r="BU293" s="112"/>
      <c r="BV293" s="112"/>
    </row>
    <row r="294" spans="1:74" s="99" customFormat="1" x14ac:dyDescent="0.2">
      <c r="A294" s="91"/>
      <c r="B294" s="130"/>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c r="AO294" s="112"/>
      <c r="AP294" s="112"/>
      <c r="AQ294" s="112"/>
      <c r="AR294" s="112"/>
      <c r="AS294" s="112"/>
      <c r="AT294" s="112"/>
      <c r="AU294" s="112"/>
      <c r="AV294" s="112"/>
      <c r="AW294" s="112"/>
      <c r="AX294" s="112"/>
      <c r="AY294" s="112"/>
      <c r="AZ294" s="112"/>
      <c r="BA294" s="112"/>
      <c r="BB294" s="112"/>
      <c r="BC294" s="112"/>
      <c r="BD294" s="112"/>
      <c r="BE294" s="112"/>
      <c r="BF294" s="112"/>
      <c r="BG294" s="112"/>
      <c r="BH294" s="112"/>
      <c r="BI294" s="112"/>
      <c r="BJ294" s="112"/>
      <c r="BK294" s="112"/>
      <c r="BL294" s="112"/>
      <c r="BM294" s="112"/>
      <c r="BN294" s="112"/>
      <c r="BO294" s="112"/>
      <c r="BP294" s="112"/>
      <c r="BQ294" s="112"/>
      <c r="BR294" s="112"/>
      <c r="BS294" s="112"/>
      <c r="BT294" s="112"/>
      <c r="BU294" s="112"/>
      <c r="BV294" s="112"/>
    </row>
    <row r="295" spans="1:74" s="99" customFormat="1" x14ac:dyDescent="0.2">
      <c r="A295" s="91"/>
      <c r="B295" s="130"/>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c r="AO295" s="112"/>
      <c r="AP295" s="112"/>
      <c r="AQ295" s="112"/>
      <c r="AR295" s="112"/>
      <c r="AS295" s="112"/>
      <c r="AT295" s="112"/>
      <c r="AU295" s="112"/>
      <c r="AV295" s="112"/>
      <c r="AW295" s="112"/>
      <c r="AX295" s="112"/>
      <c r="AY295" s="112"/>
      <c r="AZ295" s="112"/>
      <c r="BA295" s="112"/>
      <c r="BB295" s="112"/>
      <c r="BC295" s="112"/>
      <c r="BD295" s="112"/>
      <c r="BE295" s="112"/>
      <c r="BF295" s="112"/>
      <c r="BG295" s="112"/>
      <c r="BH295" s="112"/>
      <c r="BI295" s="112"/>
      <c r="BJ295" s="112"/>
      <c r="BK295" s="112"/>
      <c r="BL295" s="112"/>
      <c r="BM295" s="112"/>
      <c r="BN295" s="112"/>
      <c r="BO295" s="112"/>
      <c r="BP295" s="112"/>
      <c r="BQ295" s="112"/>
      <c r="BR295" s="112"/>
      <c r="BS295" s="112"/>
      <c r="BT295" s="112"/>
      <c r="BU295" s="112"/>
      <c r="BV295" s="112"/>
    </row>
    <row r="296" spans="1:74" s="99" customFormat="1" x14ac:dyDescent="0.2">
      <c r="A296" s="91"/>
      <c r="B296" s="130"/>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c r="AO296" s="112"/>
      <c r="AP296" s="112"/>
      <c r="AQ296" s="112"/>
      <c r="AR296" s="112"/>
      <c r="AS296" s="112"/>
      <c r="AT296" s="112"/>
      <c r="AU296" s="112"/>
      <c r="AV296" s="112"/>
      <c r="AW296" s="112"/>
      <c r="AX296" s="112"/>
      <c r="AY296" s="112"/>
      <c r="AZ296" s="112"/>
      <c r="BA296" s="112"/>
      <c r="BB296" s="112"/>
      <c r="BC296" s="112"/>
      <c r="BD296" s="112"/>
      <c r="BE296" s="112"/>
      <c r="BF296" s="112"/>
      <c r="BG296" s="112"/>
      <c r="BH296" s="112"/>
      <c r="BI296" s="112"/>
      <c r="BJ296" s="112"/>
      <c r="BK296" s="112"/>
      <c r="BL296" s="112"/>
      <c r="BM296" s="112"/>
      <c r="BN296" s="112"/>
      <c r="BO296" s="112"/>
      <c r="BP296" s="112"/>
      <c r="BQ296" s="112"/>
      <c r="BR296" s="112"/>
      <c r="BS296" s="112"/>
      <c r="BT296" s="112"/>
      <c r="BU296" s="112"/>
      <c r="BV296" s="112"/>
    </row>
    <row r="297" spans="1:74" s="99" customFormat="1" x14ac:dyDescent="0.2">
      <c r="A297" s="91"/>
      <c r="B297" s="130"/>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c r="AO297" s="112"/>
      <c r="AP297" s="112"/>
      <c r="AQ297" s="112"/>
      <c r="AR297" s="112"/>
      <c r="AS297" s="112"/>
      <c r="AT297" s="112"/>
      <c r="AU297" s="112"/>
      <c r="AV297" s="112"/>
      <c r="AW297" s="112"/>
      <c r="AX297" s="112"/>
      <c r="AY297" s="112"/>
      <c r="AZ297" s="112"/>
      <c r="BA297" s="112"/>
      <c r="BB297" s="112"/>
      <c r="BC297" s="112"/>
      <c r="BD297" s="112"/>
      <c r="BE297" s="112"/>
      <c r="BF297" s="112"/>
      <c r="BG297" s="112"/>
      <c r="BH297" s="112"/>
      <c r="BI297" s="112"/>
      <c r="BJ297" s="112"/>
      <c r="BK297" s="112"/>
      <c r="BL297" s="112"/>
      <c r="BM297" s="112"/>
      <c r="BN297" s="112"/>
      <c r="BO297" s="112"/>
      <c r="BP297" s="112"/>
      <c r="BQ297" s="112"/>
      <c r="BR297" s="112"/>
      <c r="BS297" s="112"/>
      <c r="BT297" s="112"/>
      <c r="BU297" s="112"/>
      <c r="BV297" s="112"/>
    </row>
    <row r="298" spans="1:74" s="99" customFormat="1" x14ac:dyDescent="0.2">
      <c r="A298" s="91"/>
      <c r="B298" s="130"/>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c r="AO298" s="112"/>
      <c r="AP298" s="112"/>
      <c r="AQ298" s="112"/>
      <c r="AR298" s="112"/>
      <c r="AS298" s="112"/>
      <c r="AT298" s="112"/>
      <c r="AU298" s="112"/>
      <c r="AV298" s="112"/>
      <c r="AW298" s="112"/>
      <c r="AX298" s="112"/>
      <c r="AY298" s="112"/>
      <c r="AZ298" s="112"/>
      <c r="BA298" s="112"/>
      <c r="BB298" s="112"/>
      <c r="BC298" s="112"/>
      <c r="BD298" s="112"/>
      <c r="BE298" s="112"/>
      <c r="BF298" s="112"/>
      <c r="BG298" s="112"/>
      <c r="BH298" s="112"/>
      <c r="BI298" s="112"/>
      <c r="BJ298" s="112"/>
      <c r="BK298" s="112"/>
      <c r="BL298" s="112"/>
      <c r="BM298" s="112"/>
      <c r="BN298" s="112"/>
      <c r="BO298" s="112"/>
      <c r="BP298" s="112"/>
      <c r="BQ298" s="112"/>
      <c r="BR298" s="112"/>
      <c r="BS298" s="112"/>
      <c r="BT298" s="112"/>
      <c r="BU298" s="112"/>
      <c r="BV298" s="112"/>
    </row>
    <row r="299" spans="1:74" s="99" customFormat="1" x14ac:dyDescent="0.2">
      <c r="A299" s="91"/>
      <c r="B299" s="130"/>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c r="AO299" s="112"/>
      <c r="AP299" s="112"/>
      <c r="AQ299" s="112"/>
      <c r="AR299" s="112"/>
      <c r="AS299" s="112"/>
      <c r="AT299" s="112"/>
      <c r="AU299" s="112"/>
      <c r="AV299" s="112"/>
      <c r="AW299" s="112"/>
      <c r="AX299" s="112"/>
      <c r="AY299" s="112"/>
      <c r="AZ299" s="112"/>
      <c r="BA299" s="112"/>
      <c r="BB299" s="112"/>
      <c r="BC299" s="112"/>
      <c r="BD299" s="112"/>
      <c r="BE299" s="112"/>
      <c r="BF299" s="112"/>
      <c r="BG299" s="112"/>
      <c r="BH299" s="112"/>
      <c r="BI299" s="112"/>
      <c r="BJ299" s="112"/>
      <c r="BK299" s="112"/>
      <c r="BL299" s="112"/>
      <c r="BM299" s="112"/>
      <c r="BN299" s="112"/>
      <c r="BO299" s="112"/>
      <c r="BP299" s="112"/>
      <c r="BQ299" s="112"/>
      <c r="BR299" s="112"/>
      <c r="BS299" s="112"/>
      <c r="BT299" s="112"/>
      <c r="BU299" s="112"/>
      <c r="BV299" s="112"/>
    </row>
    <row r="300" spans="1:74" s="99" customFormat="1" x14ac:dyDescent="0.2">
      <c r="A300" s="91"/>
      <c r="B300" s="130"/>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c r="AO300" s="112"/>
      <c r="AP300" s="112"/>
      <c r="AQ300" s="112"/>
      <c r="AR300" s="112"/>
      <c r="AS300" s="112"/>
      <c r="AT300" s="112"/>
      <c r="AU300" s="112"/>
      <c r="AV300" s="112"/>
      <c r="AW300" s="112"/>
      <c r="AX300" s="112"/>
      <c r="AY300" s="112"/>
      <c r="AZ300" s="112"/>
      <c r="BA300" s="112"/>
      <c r="BB300" s="112"/>
      <c r="BC300" s="112"/>
      <c r="BD300" s="112"/>
      <c r="BE300" s="112"/>
      <c r="BF300" s="112"/>
      <c r="BG300" s="112"/>
      <c r="BH300" s="112"/>
      <c r="BI300" s="112"/>
      <c r="BJ300" s="112"/>
      <c r="BK300" s="112"/>
      <c r="BL300" s="112"/>
      <c r="BM300" s="112"/>
      <c r="BN300" s="112"/>
      <c r="BO300" s="112"/>
      <c r="BP300" s="112"/>
      <c r="BQ300" s="112"/>
      <c r="BR300" s="112"/>
      <c r="BS300" s="112"/>
      <c r="BT300" s="112"/>
      <c r="BU300" s="112"/>
      <c r="BV300" s="112"/>
    </row>
    <row r="301" spans="1:74" s="99" customFormat="1" x14ac:dyDescent="0.2">
      <c r="A301" s="91"/>
      <c r="B301" s="130"/>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c r="AO301" s="112"/>
      <c r="AP301" s="112"/>
      <c r="AQ301" s="112"/>
      <c r="AR301" s="112"/>
      <c r="AS301" s="112"/>
      <c r="AT301" s="112"/>
      <c r="AU301" s="112"/>
      <c r="AV301" s="112"/>
      <c r="AW301" s="112"/>
      <c r="AX301" s="112"/>
      <c r="AY301" s="112"/>
      <c r="AZ301" s="112"/>
      <c r="BA301" s="112"/>
      <c r="BB301" s="112"/>
      <c r="BC301" s="112"/>
      <c r="BD301" s="112"/>
      <c r="BE301" s="112"/>
      <c r="BF301" s="112"/>
      <c r="BG301" s="112"/>
      <c r="BH301" s="112"/>
      <c r="BI301" s="112"/>
      <c r="BJ301" s="112"/>
      <c r="BK301" s="112"/>
      <c r="BL301" s="112"/>
      <c r="BM301" s="112"/>
      <c r="BN301" s="112"/>
      <c r="BO301" s="112"/>
      <c r="BP301" s="112"/>
      <c r="BQ301" s="112"/>
      <c r="BR301" s="112"/>
      <c r="BS301" s="112"/>
      <c r="BT301" s="112"/>
      <c r="BU301" s="112"/>
      <c r="BV301" s="112"/>
    </row>
    <row r="302" spans="1:74" s="99" customFormat="1" x14ac:dyDescent="0.2">
      <c r="A302" s="91"/>
      <c r="B302" s="130"/>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c r="AO302" s="112"/>
      <c r="AP302" s="112"/>
      <c r="AQ302" s="112"/>
      <c r="AR302" s="112"/>
      <c r="AS302" s="112"/>
      <c r="AT302" s="112"/>
      <c r="AU302" s="112"/>
      <c r="AV302" s="112"/>
      <c r="AW302" s="112"/>
      <c r="AX302" s="112"/>
      <c r="AY302" s="112"/>
      <c r="AZ302" s="112"/>
      <c r="BA302" s="112"/>
      <c r="BB302" s="112"/>
      <c r="BC302" s="112"/>
      <c r="BD302" s="112"/>
      <c r="BE302" s="112"/>
      <c r="BF302" s="112"/>
      <c r="BG302" s="112"/>
      <c r="BH302" s="112"/>
      <c r="BI302" s="112"/>
      <c r="BJ302" s="112"/>
      <c r="BK302" s="112"/>
      <c r="BL302" s="112"/>
      <c r="BM302" s="112"/>
      <c r="BN302" s="112"/>
      <c r="BO302" s="112"/>
      <c r="BP302" s="112"/>
      <c r="BQ302" s="112"/>
      <c r="BR302" s="112"/>
      <c r="BS302" s="112"/>
      <c r="BT302" s="112"/>
      <c r="BU302" s="112"/>
      <c r="BV302" s="112"/>
    </row>
    <row r="303" spans="1:74" s="99" customFormat="1" x14ac:dyDescent="0.2">
      <c r="A303" s="91"/>
      <c r="B303" s="130"/>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c r="AO303" s="112"/>
      <c r="AP303" s="112"/>
      <c r="AQ303" s="112"/>
      <c r="AR303" s="112"/>
      <c r="AS303" s="112"/>
      <c r="AT303" s="112"/>
      <c r="AU303" s="112"/>
      <c r="AV303" s="112"/>
      <c r="AW303" s="112"/>
      <c r="AX303" s="112"/>
      <c r="AY303" s="112"/>
      <c r="AZ303" s="112"/>
      <c r="BA303" s="112"/>
      <c r="BB303" s="112"/>
      <c r="BC303" s="112"/>
      <c r="BD303" s="112"/>
      <c r="BE303" s="112"/>
      <c r="BF303" s="112"/>
      <c r="BG303" s="112"/>
      <c r="BH303" s="112"/>
      <c r="BI303" s="112"/>
      <c r="BJ303" s="112"/>
      <c r="BK303" s="112"/>
      <c r="BL303" s="112"/>
      <c r="BM303" s="112"/>
      <c r="BN303" s="112"/>
      <c r="BO303" s="112"/>
      <c r="BP303" s="112"/>
      <c r="BQ303" s="112"/>
      <c r="BR303" s="112"/>
      <c r="BS303" s="112"/>
      <c r="BT303" s="112"/>
      <c r="BU303" s="112"/>
      <c r="BV303" s="112"/>
    </row>
    <row r="304" spans="1:74" s="99" customFormat="1" x14ac:dyDescent="0.2">
      <c r="A304" s="91"/>
      <c r="B304" s="130"/>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c r="AO304" s="112"/>
      <c r="AP304" s="112"/>
      <c r="AQ304" s="112"/>
      <c r="AR304" s="112"/>
      <c r="AS304" s="112"/>
      <c r="AT304" s="112"/>
      <c r="AU304" s="112"/>
      <c r="AV304" s="112"/>
      <c r="AW304" s="112"/>
      <c r="AX304" s="112"/>
      <c r="AY304" s="112"/>
      <c r="AZ304" s="112"/>
      <c r="BA304" s="112"/>
      <c r="BB304" s="112"/>
      <c r="BC304" s="112"/>
      <c r="BD304" s="112"/>
      <c r="BE304" s="112"/>
      <c r="BF304" s="112"/>
      <c r="BG304" s="112"/>
      <c r="BH304" s="112"/>
      <c r="BI304" s="112"/>
      <c r="BJ304" s="112"/>
      <c r="BK304" s="112"/>
      <c r="BL304" s="112"/>
      <c r="BM304" s="112"/>
      <c r="BN304" s="112"/>
      <c r="BO304" s="112"/>
      <c r="BP304" s="112"/>
      <c r="BQ304" s="112"/>
      <c r="BR304" s="112"/>
      <c r="BS304" s="112"/>
      <c r="BT304" s="112"/>
      <c r="BU304" s="112"/>
      <c r="BV304" s="112"/>
    </row>
    <row r="305" spans="1:74" s="99" customFormat="1" x14ac:dyDescent="0.2">
      <c r="A305" s="91"/>
      <c r="B305" s="130"/>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c r="AO305" s="112"/>
      <c r="AP305" s="112"/>
      <c r="AQ305" s="112"/>
      <c r="AR305" s="112"/>
      <c r="AS305" s="112"/>
      <c r="AT305" s="112"/>
      <c r="AU305" s="112"/>
      <c r="AV305" s="112"/>
      <c r="AW305" s="112"/>
      <c r="AX305" s="112"/>
      <c r="AY305" s="112"/>
      <c r="AZ305" s="112"/>
      <c r="BA305" s="112"/>
      <c r="BB305" s="112"/>
      <c r="BC305" s="112"/>
      <c r="BD305" s="112"/>
      <c r="BE305" s="112"/>
      <c r="BF305" s="112"/>
      <c r="BG305" s="112"/>
      <c r="BH305" s="112"/>
      <c r="BI305" s="112"/>
      <c r="BJ305" s="112"/>
      <c r="BK305" s="112"/>
      <c r="BL305" s="112"/>
      <c r="BM305" s="112"/>
      <c r="BN305" s="112"/>
      <c r="BO305" s="112"/>
      <c r="BP305" s="112"/>
      <c r="BQ305" s="112"/>
      <c r="BR305" s="112"/>
      <c r="BS305" s="112"/>
      <c r="BT305" s="112"/>
      <c r="BU305" s="112"/>
      <c r="BV305" s="112"/>
    </row>
    <row r="306" spans="1:74" s="99" customFormat="1" x14ac:dyDescent="0.2">
      <c r="A306" s="91"/>
      <c r="B306" s="130"/>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c r="AO306" s="112"/>
      <c r="AP306" s="112"/>
      <c r="AQ306" s="112"/>
      <c r="AR306" s="112"/>
      <c r="AS306" s="112"/>
      <c r="AT306" s="112"/>
      <c r="AU306" s="112"/>
      <c r="AV306" s="112"/>
      <c r="AW306" s="112"/>
      <c r="AX306" s="112"/>
      <c r="AY306" s="112"/>
      <c r="AZ306" s="112"/>
      <c r="BA306" s="112"/>
      <c r="BB306" s="112"/>
      <c r="BC306" s="112"/>
      <c r="BD306" s="112"/>
      <c r="BE306" s="112"/>
      <c r="BF306" s="112"/>
      <c r="BG306" s="112"/>
      <c r="BH306" s="112"/>
      <c r="BI306" s="112"/>
      <c r="BJ306" s="112"/>
      <c r="BK306" s="112"/>
      <c r="BL306" s="112"/>
      <c r="BM306" s="112"/>
      <c r="BN306" s="112"/>
      <c r="BO306" s="112"/>
      <c r="BP306" s="112"/>
      <c r="BQ306" s="112"/>
      <c r="BR306" s="112"/>
      <c r="BS306" s="112"/>
      <c r="BT306" s="112"/>
      <c r="BU306" s="112"/>
      <c r="BV306" s="112"/>
    </row>
    <row r="307" spans="1:74" s="99" customFormat="1" x14ac:dyDescent="0.2">
      <c r="A307" s="91"/>
      <c r="B307" s="130"/>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2"/>
      <c r="AY307" s="112"/>
      <c r="AZ307" s="112"/>
      <c r="BA307" s="112"/>
      <c r="BB307" s="112"/>
      <c r="BC307" s="112"/>
      <c r="BD307" s="112"/>
      <c r="BE307" s="112"/>
      <c r="BF307" s="112"/>
      <c r="BG307" s="112"/>
      <c r="BH307" s="112"/>
      <c r="BI307" s="112"/>
      <c r="BJ307" s="112"/>
      <c r="BK307" s="112"/>
      <c r="BL307" s="112"/>
      <c r="BM307" s="112"/>
      <c r="BN307" s="112"/>
      <c r="BO307" s="112"/>
      <c r="BP307" s="112"/>
      <c r="BQ307" s="112"/>
      <c r="BR307" s="112"/>
      <c r="BS307" s="112"/>
      <c r="BT307" s="112"/>
      <c r="BU307" s="112"/>
      <c r="BV307" s="112"/>
    </row>
    <row r="308" spans="1:74" s="99" customFormat="1" x14ac:dyDescent="0.2">
      <c r="A308" s="91"/>
      <c r="B308" s="130"/>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12"/>
      <c r="AY308" s="112"/>
      <c r="AZ308" s="112"/>
      <c r="BA308" s="112"/>
      <c r="BB308" s="112"/>
      <c r="BC308" s="112"/>
      <c r="BD308" s="112"/>
      <c r="BE308" s="112"/>
      <c r="BF308" s="112"/>
      <c r="BG308" s="112"/>
      <c r="BH308" s="112"/>
      <c r="BI308" s="112"/>
      <c r="BJ308" s="112"/>
      <c r="BK308" s="112"/>
      <c r="BL308" s="112"/>
      <c r="BM308" s="112"/>
      <c r="BN308" s="112"/>
      <c r="BO308" s="112"/>
      <c r="BP308" s="112"/>
      <c r="BQ308" s="112"/>
      <c r="BR308" s="112"/>
      <c r="BS308" s="112"/>
      <c r="BT308" s="112"/>
      <c r="BU308" s="112"/>
      <c r="BV308" s="112"/>
    </row>
    <row r="309" spans="1:74" s="99" customFormat="1" x14ac:dyDescent="0.2">
      <c r="A309" s="91"/>
      <c r="B309" s="130"/>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c r="AO309" s="112"/>
      <c r="AP309" s="112"/>
      <c r="AQ309" s="112"/>
      <c r="AR309" s="112"/>
      <c r="AS309" s="112"/>
      <c r="AT309" s="112"/>
      <c r="AU309" s="112"/>
      <c r="AV309" s="112"/>
      <c r="AW309" s="112"/>
      <c r="AX309" s="112"/>
      <c r="AY309" s="112"/>
      <c r="AZ309" s="112"/>
      <c r="BA309" s="112"/>
      <c r="BB309" s="112"/>
      <c r="BC309" s="112"/>
      <c r="BD309" s="112"/>
      <c r="BE309" s="112"/>
      <c r="BF309" s="112"/>
      <c r="BG309" s="112"/>
      <c r="BH309" s="112"/>
      <c r="BI309" s="112"/>
      <c r="BJ309" s="112"/>
      <c r="BK309" s="112"/>
      <c r="BL309" s="112"/>
      <c r="BM309" s="112"/>
      <c r="BN309" s="112"/>
      <c r="BO309" s="112"/>
      <c r="BP309" s="112"/>
      <c r="BQ309" s="112"/>
      <c r="BR309" s="112"/>
      <c r="BS309" s="112"/>
      <c r="BT309" s="112"/>
      <c r="BU309" s="112"/>
      <c r="BV309" s="112"/>
    </row>
    <row r="310" spans="1:74" s="99" customFormat="1" x14ac:dyDescent="0.2">
      <c r="A310" s="91"/>
      <c r="B310" s="130"/>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c r="AO310" s="112"/>
      <c r="AP310" s="112"/>
      <c r="AQ310" s="112"/>
      <c r="AR310" s="112"/>
      <c r="AS310" s="112"/>
      <c r="AT310" s="112"/>
      <c r="AU310" s="112"/>
      <c r="AV310" s="112"/>
      <c r="AW310" s="112"/>
      <c r="AX310" s="112"/>
      <c r="AY310" s="112"/>
      <c r="AZ310" s="112"/>
      <c r="BA310" s="112"/>
      <c r="BB310" s="112"/>
      <c r="BC310" s="112"/>
      <c r="BD310" s="112"/>
      <c r="BE310" s="112"/>
      <c r="BF310" s="112"/>
      <c r="BG310" s="112"/>
      <c r="BH310" s="112"/>
      <c r="BI310" s="112"/>
      <c r="BJ310" s="112"/>
      <c r="BK310" s="112"/>
      <c r="BL310" s="112"/>
      <c r="BM310" s="112"/>
      <c r="BN310" s="112"/>
      <c r="BO310" s="112"/>
      <c r="BP310" s="112"/>
      <c r="BQ310" s="112"/>
      <c r="BR310" s="112"/>
      <c r="BS310" s="112"/>
      <c r="BT310" s="112"/>
      <c r="BU310" s="112"/>
      <c r="BV310" s="112"/>
    </row>
    <row r="311" spans="1:74" s="99" customFormat="1" x14ac:dyDescent="0.2">
      <c r="A311" s="91"/>
      <c r="B311" s="130"/>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c r="AO311" s="112"/>
      <c r="AP311" s="112"/>
      <c r="AQ311" s="112"/>
      <c r="AR311" s="112"/>
      <c r="AS311" s="112"/>
      <c r="AT311" s="112"/>
      <c r="AU311" s="112"/>
      <c r="AV311" s="112"/>
      <c r="AW311" s="112"/>
      <c r="AX311" s="112"/>
      <c r="AY311" s="112"/>
      <c r="AZ311" s="112"/>
      <c r="BA311" s="112"/>
      <c r="BB311" s="112"/>
      <c r="BC311" s="112"/>
      <c r="BD311" s="112"/>
      <c r="BE311" s="112"/>
      <c r="BF311" s="112"/>
      <c r="BG311" s="112"/>
      <c r="BH311" s="112"/>
      <c r="BI311" s="112"/>
      <c r="BJ311" s="112"/>
      <c r="BK311" s="112"/>
      <c r="BL311" s="112"/>
      <c r="BM311" s="112"/>
      <c r="BN311" s="112"/>
      <c r="BO311" s="112"/>
      <c r="BP311" s="112"/>
      <c r="BQ311" s="112"/>
      <c r="BR311" s="112"/>
      <c r="BS311" s="112"/>
      <c r="BT311" s="112"/>
      <c r="BU311" s="112"/>
      <c r="BV311" s="112"/>
    </row>
    <row r="312" spans="1:74" s="99" customFormat="1" x14ac:dyDescent="0.2">
      <c r="A312" s="91"/>
      <c r="B312" s="130"/>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c r="AO312" s="112"/>
      <c r="AP312" s="112"/>
      <c r="AQ312" s="112"/>
      <c r="AR312" s="112"/>
      <c r="AS312" s="112"/>
      <c r="AT312" s="112"/>
      <c r="AU312" s="112"/>
      <c r="AV312" s="112"/>
      <c r="AW312" s="112"/>
      <c r="AX312" s="112"/>
      <c r="AY312" s="112"/>
      <c r="AZ312" s="112"/>
      <c r="BA312" s="112"/>
      <c r="BB312" s="112"/>
      <c r="BC312" s="112"/>
      <c r="BD312" s="112"/>
      <c r="BE312" s="112"/>
      <c r="BF312" s="112"/>
      <c r="BG312" s="112"/>
      <c r="BH312" s="112"/>
      <c r="BI312" s="112"/>
      <c r="BJ312" s="112"/>
      <c r="BK312" s="112"/>
      <c r="BL312" s="112"/>
      <c r="BM312" s="112"/>
      <c r="BN312" s="112"/>
      <c r="BO312" s="112"/>
      <c r="BP312" s="112"/>
      <c r="BQ312" s="112"/>
      <c r="BR312" s="112"/>
      <c r="BS312" s="112"/>
      <c r="BT312" s="112"/>
      <c r="BU312" s="112"/>
      <c r="BV312" s="112"/>
    </row>
    <row r="313" spans="1:74" s="99" customFormat="1" x14ac:dyDescent="0.2">
      <c r="A313" s="91"/>
      <c r="B313" s="130"/>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c r="AO313" s="112"/>
      <c r="AP313" s="112"/>
      <c r="AQ313" s="112"/>
      <c r="AR313" s="112"/>
      <c r="AS313" s="112"/>
      <c r="AT313" s="112"/>
      <c r="AU313" s="112"/>
      <c r="AV313" s="112"/>
      <c r="AW313" s="112"/>
      <c r="AX313" s="112"/>
      <c r="AY313" s="112"/>
      <c r="AZ313" s="112"/>
      <c r="BA313" s="112"/>
      <c r="BB313" s="112"/>
      <c r="BC313" s="112"/>
      <c r="BD313" s="112"/>
      <c r="BE313" s="112"/>
      <c r="BF313" s="112"/>
      <c r="BG313" s="112"/>
      <c r="BH313" s="112"/>
      <c r="BI313" s="112"/>
      <c r="BJ313" s="112"/>
      <c r="BK313" s="112"/>
      <c r="BL313" s="112"/>
      <c r="BM313" s="112"/>
      <c r="BN313" s="112"/>
      <c r="BO313" s="112"/>
      <c r="BP313" s="112"/>
      <c r="BQ313" s="112"/>
      <c r="BR313" s="112"/>
      <c r="BS313" s="112"/>
      <c r="BT313" s="112"/>
      <c r="BU313" s="112"/>
      <c r="BV313" s="112"/>
    </row>
    <row r="314" spans="1:74" s="99" customFormat="1" x14ac:dyDescent="0.2">
      <c r="A314" s="91"/>
      <c r="B314" s="130"/>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c r="AO314" s="112"/>
      <c r="AP314" s="112"/>
      <c r="AQ314" s="112"/>
      <c r="AR314" s="112"/>
      <c r="AS314" s="112"/>
      <c r="AT314" s="112"/>
      <c r="AU314" s="112"/>
      <c r="AV314" s="112"/>
      <c r="AW314" s="112"/>
      <c r="AX314" s="112"/>
      <c r="AY314" s="112"/>
      <c r="AZ314" s="112"/>
      <c r="BA314" s="112"/>
      <c r="BB314" s="112"/>
      <c r="BC314" s="112"/>
      <c r="BD314" s="112"/>
      <c r="BE314" s="112"/>
      <c r="BF314" s="112"/>
      <c r="BG314" s="112"/>
      <c r="BH314" s="112"/>
      <c r="BI314" s="112"/>
      <c r="BJ314" s="112"/>
      <c r="BK314" s="112"/>
      <c r="BL314" s="112"/>
      <c r="BM314" s="112"/>
      <c r="BN314" s="112"/>
      <c r="BO314" s="112"/>
      <c r="BP314" s="112"/>
      <c r="BQ314" s="112"/>
      <c r="BR314" s="112"/>
      <c r="BS314" s="112"/>
      <c r="BT314" s="112"/>
      <c r="BU314" s="112"/>
      <c r="BV314" s="112"/>
    </row>
    <row r="315" spans="1:74" s="99" customFormat="1" x14ac:dyDescent="0.2">
      <c r="A315" s="91"/>
      <c r="B315" s="130"/>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c r="AO315" s="112"/>
      <c r="AP315" s="112"/>
      <c r="AQ315" s="112"/>
      <c r="AR315" s="112"/>
      <c r="AS315" s="112"/>
      <c r="AT315" s="112"/>
      <c r="AU315" s="112"/>
      <c r="AV315" s="112"/>
      <c r="AW315" s="112"/>
      <c r="AX315" s="112"/>
      <c r="AY315" s="112"/>
      <c r="AZ315" s="112"/>
      <c r="BA315" s="112"/>
      <c r="BB315" s="112"/>
      <c r="BC315" s="112"/>
      <c r="BD315" s="112"/>
      <c r="BE315" s="112"/>
      <c r="BF315" s="112"/>
      <c r="BG315" s="112"/>
      <c r="BH315" s="112"/>
      <c r="BI315" s="112"/>
      <c r="BJ315" s="112"/>
      <c r="BK315" s="112"/>
      <c r="BL315" s="112"/>
      <c r="BM315" s="112"/>
      <c r="BN315" s="112"/>
      <c r="BO315" s="112"/>
      <c r="BP315" s="112"/>
      <c r="BQ315" s="112"/>
      <c r="BR315" s="112"/>
      <c r="BS315" s="112"/>
      <c r="BT315" s="112"/>
      <c r="BU315" s="112"/>
      <c r="BV315" s="112"/>
    </row>
    <row r="316" spans="1:74" s="99" customFormat="1" x14ac:dyDescent="0.2">
      <c r="A316" s="91"/>
      <c r="B316" s="130"/>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c r="AO316" s="112"/>
      <c r="AP316" s="112"/>
      <c r="AQ316" s="112"/>
      <c r="AR316" s="112"/>
      <c r="AS316" s="112"/>
      <c r="AT316" s="112"/>
      <c r="AU316" s="112"/>
      <c r="AV316" s="112"/>
      <c r="AW316" s="112"/>
      <c r="AX316" s="112"/>
      <c r="AY316" s="112"/>
      <c r="AZ316" s="112"/>
      <c r="BA316" s="112"/>
      <c r="BB316" s="112"/>
      <c r="BC316" s="112"/>
      <c r="BD316" s="112"/>
      <c r="BE316" s="112"/>
      <c r="BF316" s="112"/>
      <c r="BG316" s="112"/>
      <c r="BH316" s="112"/>
      <c r="BI316" s="112"/>
      <c r="BJ316" s="112"/>
      <c r="BK316" s="112"/>
      <c r="BL316" s="112"/>
      <c r="BM316" s="112"/>
      <c r="BN316" s="112"/>
      <c r="BO316" s="112"/>
      <c r="BP316" s="112"/>
      <c r="BQ316" s="112"/>
      <c r="BR316" s="112"/>
      <c r="BS316" s="112"/>
      <c r="BT316" s="112"/>
      <c r="BU316" s="112"/>
      <c r="BV316" s="112"/>
    </row>
    <row r="317" spans="1:74" s="99" customFormat="1" x14ac:dyDescent="0.2">
      <c r="A317" s="91"/>
      <c r="B317" s="130"/>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c r="AO317" s="112"/>
      <c r="AP317" s="112"/>
      <c r="AQ317" s="112"/>
      <c r="AR317" s="112"/>
      <c r="AS317" s="112"/>
      <c r="AT317" s="112"/>
      <c r="AU317" s="112"/>
      <c r="AV317" s="112"/>
      <c r="AW317" s="112"/>
      <c r="AX317" s="112"/>
      <c r="AY317" s="112"/>
      <c r="AZ317" s="112"/>
      <c r="BA317" s="112"/>
      <c r="BB317" s="112"/>
      <c r="BC317" s="112"/>
      <c r="BD317" s="112"/>
      <c r="BE317" s="112"/>
      <c r="BF317" s="112"/>
      <c r="BG317" s="112"/>
      <c r="BH317" s="112"/>
      <c r="BI317" s="112"/>
      <c r="BJ317" s="112"/>
      <c r="BK317" s="112"/>
      <c r="BL317" s="112"/>
      <c r="BM317" s="112"/>
      <c r="BN317" s="112"/>
      <c r="BO317" s="112"/>
      <c r="BP317" s="112"/>
      <c r="BQ317" s="112"/>
      <c r="BR317" s="112"/>
      <c r="BS317" s="112"/>
      <c r="BT317" s="112"/>
      <c r="BU317" s="112"/>
      <c r="BV317" s="112"/>
    </row>
    <row r="318" spans="1:74" s="99" customFormat="1" x14ac:dyDescent="0.2">
      <c r="A318" s="91"/>
      <c r="B318" s="130"/>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c r="AO318" s="112"/>
      <c r="AP318" s="112"/>
      <c r="AQ318" s="112"/>
      <c r="AR318" s="112"/>
      <c r="AS318" s="112"/>
      <c r="AT318" s="112"/>
      <c r="AU318" s="112"/>
      <c r="AV318" s="112"/>
      <c r="AW318" s="112"/>
      <c r="AX318" s="112"/>
      <c r="AY318" s="112"/>
      <c r="AZ318" s="112"/>
      <c r="BA318" s="112"/>
      <c r="BB318" s="112"/>
      <c r="BC318" s="112"/>
      <c r="BD318" s="112"/>
      <c r="BE318" s="112"/>
      <c r="BF318" s="112"/>
      <c r="BG318" s="112"/>
      <c r="BH318" s="112"/>
      <c r="BI318" s="112"/>
      <c r="BJ318" s="112"/>
      <c r="BK318" s="112"/>
      <c r="BL318" s="112"/>
      <c r="BM318" s="112"/>
      <c r="BN318" s="112"/>
      <c r="BO318" s="112"/>
      <c r="BP318" s="112"/>
      <c r="BQ318" s="112"/>
      <c r="BR318" s="112"/>
      <c r="BS318" s="112"/>
      <c r="BT318" s="112"/>
      <c r="BU318" s="112"/>
      <c r="BV318" s="112"/>
    </row>
    <row r="319" spans="1:74" s="99" customFormat="1" x14ac:dyDescent="0.2">
      <c r="A319" s="91"/>
      <c r="B319" s="130"/>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c r="AO319" s="112"/>
      <c r="AP319" s="112"/>
      <c r="AQ319" s="112"/>
      <c r="AR319" s="112"/>
      <c r="AS319" s="112"/>
      <c r="AT319" s="112"/>
      <c r="AU319" s="112"/>
      <c r="AV319" s="112"/>
      <c r="AW319" s="112"/>
      <c r="AX319" s="112"/>
      <c r="AY319" s="112"/>
      <c r="AZ319" s="112"/>
      <c r="BA319" s="112"/>
      <c r="BB319" s="112"/>
      <c r="BC319" s="112"/>
      <c r="BD319" s="112"/>
      <c r="BE319" s="112"/>
      <c r="BF319" s="112"/>
      <c r="BG319" s="112"/>
      <c r="BH319" s="112"/>
      <c r="BI319" s="112"/>
      <c r="BJ319" s="112"/>
      <c r="BK319" s="112"/>
      <c r="BL319" s="112"/>
      <c r="BM319" s="112"/>
      <c r="BN319" s="112"/>
      <c r="BO319" s="112"/>
      <c r="BP319" s="112"/>
      <c r="BQ319" s="112"/>
      <c r="BR319" s="112"/>
      <c r="BS319" s="112"/>
      <c r="BT319" s="112"/>
      <c r="BU319" s="112"/>
      <c r="BV319" s="112"/>
    </row>
    <row r="320" spans="1:74" s="99" customFormat="1" x14ac:dyDescent="0.2">
      <c r="A320" s="91"/>
      <c r="B320" s="130"/>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c r="AO320" s="112"/>
      <c r="AP320" s="112"/>
      <c r="AQ320" s="112"/>
      <c r="AR320" s="112"/>
      <c r="AS320" s="112"/>
      <c r="AT320" s="112"/>
      <c r="AU320" s="112"/>
      <c r="AV320" s="112"/>
      <c r="AW320" s="112"/>
      <c r="AX320" s="112"/>
      <c r="AY320" s="112"/>
      <c r="AZ320" s="112"/>
      <c r="BA320" s="112"/>
      <c r="BB320" s="112"/>
      <c r="BC320" s="112"/>
      <c r="BD320" s="112"/>
      <c r="BE320" s="112"/>
      <c r="BF320" s="112"/>
      <c r="BG320" s="112"/>
      <c r="BH320" s="112"/>
      <c r="BI320" s="112"/>
      <c r="BJ320" s="112"/>
      <c r="BK320" s="112"/>
      <c r="BL320" s="112"/>
      <c r="BM320" s="112"/>
      <c r="BN320" s="112"/>
      <c r="BO320" s="112"/>
      <c r="BP320" s="112"/>
      <c r="BQ320" s="112"/>
      <c r="BR320" s="112"/>
      <c r="BS320" s="112"/>
      <c r="BT320" s="112"/>
      <c r="BU320" s="112"/>
      <c r="BV320" s="112"/>
    </row>
    <row r="321" spans="1:74" s="99" customFormat="1" x14ac:dyDescent="0.2">
      <c r="A321" s="91"/>
      <c r="B321" s="130"/>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c r="AO321" s="112"/>
      <c r="AP321" s="112"/>
      <c r="AQ321" s="112"/>
      <c r="AR321" s="112"/>
      <c r="AS321" s="112"/>
      <c r="AT321" s="112"/>
      <c r="AU321" s="112"/>
      <c r="AV321" s="112"/>
      <c r="AW321" s="112"/>
      <c r="AX321" s="112"/>
      <c r="AY321" s="112"/>
      <c r="AZ321" s="112"/>
      <c r="BA321" s="112"/>
      <c r="BB321" s="112"/>
      <c r="BC321" s="112"/>
      <c r="BD321" s="112"/>
      <c r="BE321" s="112"/>
      <c r="BF321" s="112"/>
      <c r="BG321" s="112"/>
      <c r="BH321" s="112"/>
      <c r="BI321" s="112"/>
      <c r="BJ321" s="112"/>
      <c r="BK321" s="112"/>
      <c r="BL321" s="112"/>
      <c r="BM321" s="112"/>
      <c r="BN321" s="112"/>
      <c r="BO321" s="112"/>
      <c r="BP321" s="112"/>
      <c r="BQ321" s="112"/>
      <c r="BR321" s="112"/>
      <c r="BS321" s="112"/>
      <c r="BT321" s="112"/>
      <c r="BU321" s="112"/>
      <c r="BV321" s="112"/>
    </row>
    <row r="322" spans="1:74" s="99" customFormat="1" x14ac:dyDescent="0.2">
      <c r="A322" s="91"/>
      <c r="B322" s="130"/>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c r="AO322" s="112"/>
      <c r="AP322" s="112"/>
      <c r="AQ322" s="112"/>
      <c r="AR322" s="112"/>
      <c r="AS322" s="112"/>
      <c r="AT322" s="112"/>
      <c r="AU322" s="112"/>
      <c r="AV322" s="112"/>
      <c r="AW322" s="112"/>
      <c r="AX322" s="112"/>
      <c r="AY322" s="112"/>
      <c r="AZ322" s="112"/>
      <c r="BA322" s="112"/>
      <c r="BB322" s="112"/>
      <c r="BC322" s="112"/>
      <c r="BD322" s="112"/>
      <c r="BE322" s="112"/>
      <c r="BF322" s="112"/>
      <c r="BG322" s="112"/>
      <c r="BH322" s="112"/>
      <c r="BI322" s="112"/>
      <c r="BJ322" s="112"/>
      <c r="BK322" s="112"/>
      <c r="BL322" s="112"/>
      <c r="BM322" s="112"/>
      <c r="BN322" s="112"/>
      <c r="BO322" s="112"/>
      <c r="BP322" s="112"/>
      <c r="BQ322" s="112"/>
      <c r="BR322" s="112"/>
      <c r="BS322" s="112"/>
      <c r="BT322" s="112"/>
      <c r="BU322" s="112"/>
      <c r="BV322" s="112"/>
    </row>
    <row r="323" spans="1:74" s="99" customFormat="1" x14ac:dyDescent="0.2">
      <c r="A323" s="91"/>
      <c r="B323" s="130"/>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c r="AO323" s="112"/>
      <c r="AP323" s="112"/>
      <c r="AQ323" s="112"/>
      <c r="AR323" s="112"/>
      <c r="AS323" s="112"/>
      <c r="AT323" s="112"/>
      <c r="AU323" s="112"/>
      <c r="AV323" s="112"/>
      <c r="AW323" s="112"/>
      <c r="AX323" s="112"/>
      <c r="AY323" s="112"/>
      <c r="AZ323" s="112"/>
      <c r="BA323" s="112"/>
      <c r="BB323" s="112"/>
      <c r="BC323" s="112"/>
      <c r="BD323" s="112"/>
      <c r="BE323" s="112"/>
      <c r="BF323" s="112"/>
      <c r="BG323" s="112"/>
      <c r="BH323" s="112"/>
      <c r="BI323" s="112"/>
      <c r="BJ323" s="112"/>
      <c r="BK323" s="112"/>
      <c r="BL323" s="112"/>
      <c r="BM323" s="112"/>
      <c r="BN323" s="112"/>
      <c r="BO323" s="112"/>
      <c r="BP323" s="112"/>
      <c r="BQ323" s="112"/>
      <c r="BR323" s="112"/>
      <c r="BS323" s="112"/>
      <c r="BT323" s="112"/>
      <c r="BU323" s="112"/>
      <c r="BV323" s="112"/>
    </row>
    <row r="324" spans="1:74" s="99" customFormat="1" x14ac:dyDescent="0.2">
      <c r="A324" s="91"/>
      <c r="B324" s="130"/>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c r="AO324" s="112"/>
      <c r="AP324" s="112"/>
      <c r="AQ324" s="112"/>
      <c r="AR324" s="112"/>
      <c r="AS324" s="112"/>
      <c r="AT324" s="112"/>
      <c r="AU324" s="112"/>
      <c r="AV324" s="112"/>
      <c r="AW324" s="112"/>
      <c r="AX324" s="112"/>
      <c r="AY324" s="112"/>
      <c r="AZ324" s="112"/>
      <c r="BA324" s="112"/>
      <c r="BB324" s="112"/>
      <c r="BC324" s="112"/>
      <c r="BD324" s="112"/>
      <c r="BE324" s="112"/>
      <c r="BF324" s="112"/>
      <c r="BG324" s="112"/>
      <c r="BH324" s="112"/>
      <c r="BI324" s="112"/>
      <c r="BJ324" s="112"/>
      <c r="BK324" s="112"/>
      <c r="BL324" s="112"/>
      <c r="BM324" s="112"/>
      <c r="BN324" s="112"/>
      <c r="BO324" s="112"/>
      <c r="BP324" s="112"/>
      <c r="BQ324" s="112"/>
      <c r="BR324" s="112"/>
      <c r="BS324" s="112"/>
      <c r="BT324" s="112"/>
      <c r="BU324" s="112"/>
      <c r="BV324" s="112"/>
    </row>
    <row r="325" spans="1:74" s="99" customFormat="1" x14ac:dyDescent="0.2">
      <c r="A325" s="91"/>
      <c r="B325" s="130"/>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c r="AO325" s="112"/>
      <c r="AP325" s="112"/>
      <c r="AQ325" s="112"/>
      <c r="AR325" s="112"/>
      <c r="AS325" s="112"/>
      <c r="AT325" s="112"/>
      <c r="AU325" s="112"/>
      <c r="AV325" s="112"/>
      <c r="AW325" s="112"/>
      <c r="AX325" s="112"/>
      <c r="AY325" s="112"/>
      <c r="AZ325" s="112"/>
      <c r="BA325" s="112"/>
      <c r="BB325" s="112"/>
      <c r="BC325" s="112"/>
      <c r="BD325" s="112"/>
      <c r="BE325" s="112"/>
      <c r="BF325" s="112"/>
      <c r="BG325" s="112"/>
      <c r="BH325" s="112"/>
      <c r="BI325" s="112"/>
      <c r="BJ325" s="112"/>
      <c r="BK325" s="112"/>
      <c r="BL325" s="112"/>
      <c r="BM325" s="112"/>
      <c r="BN325" s="112"/>
      <c r="BO325" s="112"/>
      <c r="BP325" s="112"/>
      <c r="BQ325" s="112"/>
      <c r="BR325" s="112"/>
      <c r="BS325" s="112"/>
      <c r="BT325" s="112"/>
      <c r="BU325" s="112"/>
      <c r="BV325" s="112"/>
    </row>
    <row r="326" spans="1:74" s="99" customFormat="1" x14ac:dyDescent="0.2">
      <c r="A326" s="91"/>
      <c r="B326" s="130"/>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c r="AO326" s="112"/>
      <c r="AP326" s="112"/>
      <c r="AQ326" s="112"/>
      <c r="AR326" s="112"/>
      <c r="AS326" s="112"/>
      <c r="AT326" s="112"/>
      <c r="AU326" s="112"/>
      <c r="AV326" s="112"/>
      <c r="AW326" s="112"/>
      <c r="AX326" s="112"/>
      <c r="AY326" s="112"/>
      <c r="AZ326" s="112"/>
      <c r="BA326" s="112"/>
      <c r="BB326" s="112"/>
      <c r="BC326" s="112"/>
      <c r="BD326" s="112"/>
      <c r="BE326" s="112"/>
      <c r="BF326" s="112"/>
      <c r="BG326" s="112"/>
      <c r="BH326" s="112"/>
      <c r="BI326" s="112"/>
      <c r="BJ326" s="112"/>
      <c r="BK326" s="112"/>
      <c r="BL326" s="112"/>
      <c r="BM326" s="112"/>
      <c r="BN326" s="112"/>
      <c r="BO326" s="112"/>
      <c r="BP326" s="112"/>
      <c r="BQ326" s="112"/>
      <c r="BR326" s="112"/>
      <c r="BS326" s="112"/>
      <c r="BT326" s="112"/>
      <c r="BU326" s="112"/>
      <c r="BV326" s="112"/>
    </row>
    <row r="327" spans="1:74" s="99" customFormat="1" x14ac:dyDescent="0.2">
      <c r="A327" s="91"/>
      <c r="B327" s="130"/>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c r="AO327" s="112"/>
      <c r="AP327" s="112"/>
      <c r="AQ327" s="112"/>
      <c r="AR327" s="112"/>
      <c r="AS327" s="112"/>
      <c r="AT327" s="112"/>
      <c r="AU327" s="112"/>
      <c r="AV327" s="112"/>
      <c r="AW327" s="112"/>
      <c r="AX327" s="112"/>
      <c r="AY327" s="112"/>
      <c r="AZ327" s="112"/>
      <c r="BA327" s="112"/>
      <c r="BB327" s="112"/>
      <c r="BC327" s="112"/>
      <c r="BD327" s="112"/>
      <c r="BE327" s="112"/>
      <c r="BF327" s="112"/>
      <c r="BG327" s="112"/>
      <c r="BH327" s="112"/>
      <c r="BI327" s="112"/>
      <c r="BJ327" s="112"/>
      <c r="BK327" s="112"/>
      <c r="BL327" s="112"/>
      <c r="BM327" s="112"/>
      <c r="BN327" s="112"/>
      <c r="BO327" s="112"/>
      <c r="BP327" s="112"/>
      <c r="BQ327" s="112"/>
      <c r="BR327" s="112"/>
      <c r="BS327" s="112"/>
      <c r="BT327" s="112"/>
      <c r="BU327" s="112"/>
      <c r="BV327" s="112"/>
    </row>
    <row r="328" spans="1:74" s="99" customFormat="1" x14ac:dyDescent="0.2">
      <c r="A328" s="91"/>
      <c r="B328" s="130"/>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c r="AO328" s="112"/>
      <c r="AP328" s="112"/>
      <c r="AQ328" s="112"/>
      <c r="AR328" s="112"/>
      <c r="AS328" s="112"/>
      <c r="AT328" s="112"/>
      <c r="AU328" s="112"/>
      <c r="AV328" s="112"/>
      <c r="AW328" s="112"/>
      <c r="AX328" s="112"/>
      <c r="AY328" s="112"/>
      <c r="AZ328" s="112"/>
      <c r="BA328" s="112"/>
      <c r="BB328" s="112"/>
      <c r="BC328" s="112"/>
      <c r="BD328" s="112"/>
      <c r="BE328" s="112"/>
      <c r="BF328" s="112"/>
      <c r="BG328" s="112"/>
      <c r="BH328" s="112"/>
      <c r="BI328" s="112"/>
      <c r="BJ328" s="112"/>
      <c r="BK328" s="112"/>
      <c r="BL328" s="112"/>
      <c r="BM328" s="112"/>
      <c r="BN328" s="112"/>
      <c r="BO328" s="112"/>
      <c r="BP328" s="112"/>
      <c r="BQ328" s="112"/>
      <c r="BR328" s="112"/>
      <c r="BS328" s="112"/>
      <c r="BT328" s="112"/>
      <c r="BU328" s="112"/>
      <c r="BV328" s="112"/>
    </row>
    <row r="329" spans="1:74" s="99" customFormat="1" x14ac:dyDescent="0.2">
      <c r="A329" s="91"/>
      <c r="B329" s="130"/>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c r="AO329" s="112"/>
      <c r="AP329" s="112"/>
      <c r="AQ329" s="112"/>
      <c r="AR329" s="112"/>
      <c r="AS329" s="112"/>
      <c r="AT329" s="112"/>
      <c r="AU329" s="112"/>
      <c r="AV329" s="112"/>
      <c r="AW329" s="112"/>
      <c r="AX329" s="112"/>
      <c r="AY329" s="112"/>
      <c r="AZ329" s="112"/>
      <c r="BA329" s="112"/>
      <c r="BB329" s="112"/>
      <c r="BC329" s="112"/>
      <c r="BD329" s="112"/>
      <c r="BE329" s="112"/>
      <c r="BF329" s="112"/>
      <c r="BG329" s="112"/>
      <c r="BH329" s="112"/>
      <c r="BI329" s="112"/>
      <c r="BJ329" s="112"/>
      <c r="BK329" s="112"/>
      <c r="BL329" s="112"/>
      <c r="BM329" s="112"/>
      <c r="BN329" s="112"/>
      <c r="BO329" s="112"/>
      <c r="BP329" s="112"/>
      <c r="BQ329" s="112"/>
      <c r="BR329" s="112"/>
      <c r="BS329" s="112"/>
      <c r="BT329" s="112"/>
      <c r="BU329" s="112"/>
      <c r="BV329" s="112"/>
    </row>
    <row r="330" spans="1:74" s="99" customFormat="1" x14ac:dyDescent="0.2">
      <c r="A330" s="91"/>
      <c r="B330" s="130"/>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c r="AO330" s="112"/>
      <c r="AP330" s="112"/>
      <c r="AQ330" s="112"/>
      <c r="AR330" s="112"/>
      <c r="AS330" s="112"/>
      <c r="AT330" s="112"/>
      <c r="AU330" s="112"/>
      <c r="AV330" s="112"/>
      <c r="AW330" s="112"/>
      <c r="AX330" s="112"/>
      <c r="AY330" s="112"/>
      <c r="AZ330" s="112"/>
      <c r="BA330" s="112"/>
      <c r="BB330" s="112"/>
      <c r="BC330" s="112"/>
      <c r="BD330" s="112"/>
      <c r="BE330" s="112"/>
      <c r="BF330" s="112"/>
      <c r="BG330" s="112"/>
      <c r="BH330" s="112"/>
      <c r="BI330" s="112"/>
      <c r="BJ330" s="112"/>
      <c r="BK330" s="112"/>
      <c r="BL330" s="112"/>
      <c r="BM330" s="112"/>
      <c r="BN330" s="112"/>
      <c r="BO330" s="112"/>
      <c r="BP330" s="112"/>
      <c r="BQ330" s="112"/>
      <c r="BR330" s="112"/>
      <c r="BS330" s="112"/>
      <c r="BT330" s="112"/>
      <c r="BU330" s="112"/>
      <c r="BV330" s="112"/>
    </row>
    <row r="331" spans="1:74" s="99" customFormat="1" x14ac:dyDescent="0.2">
      <c r="A331" s="91"/>
      <c r="B331" s="130"/>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c r="AO331" s="112"/>
      <c r="AP331" s="112"/>
      <c r="AQ331" s="112"/>
      <c r="AR331" s="112"/>
      <c r="AS331" s="112"/>
      <c r="AT331" s="112"/>
      <c r="AU331" s="112"/>
      <c r="AV331" s="112"/>
      <c r="AW331" s="112"/>
      <c r="AX331" s="112"/>
      <c r="AY331" s="112"/>
      <c r="AZ331" s="112"/>
      <c r="BA331" s="112"/>
      <c r="BB331" s="112"/>
      <c r="BC331" s="112"/>
      <c r="BD331" s="112"/>
      <c r="BE331" s="112"/>
      <c r="BF331" s="112"/>
      <c r="BG331" s="112"/>
      <c r="BH331" s="112"/>
      <c r="BI331" s="112"/>
      <c r="BJ331" s="112"/>
      <c r="BK331" s="112"/>
      <c r="BL331" s="112"/>
      <c r="BM331" s="112"/>
      <c r="BN331" s="112"/>
      <c r="BO331" s="112"/>
      <c r="BP331" s="112"/>
      <c r="BQ331" s="112"/>
      <c r="BR331" s="112"/>
      <c r="BS331" s="112"/>
      <c r="BT331" s="112"/>
      <c r="BU331" s="112"/>
      <c r="BV331" s="112"/>
    </row>
    <row r="332" spans="1:74" s="99" customFormat="1" x14ac:dyDescent="0.2">
      <c r="A332" s="91"/>
      <c r="B332" s="130"/>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c r="AO332" s="112"/>
      <c r="AP332" s="112"/>
      <c r="AQ332" s="112"/>
      <c r="AR332" s="112"/>
      <c r="AS332" s="112"/>
      <c r="AT332" s="112"/>
      <c r="AU332" s="112"/>
      <c r="AV332" s="112"/>
      <c r="AW332" s="112"/>
      <c r="AX332" s="112"/>
      <c r="AY332" s="112"/>
      <c r="AZ332" s="112"/>
      <c r="BA332" s="112"/>
      <c r="BB332" s="112"/>
      <c r="BC332" s="112"/>
      <c r="BD332" s="112"/>
      <c r="BE332" s="112"/>
      <c r="BF332" s="112"/>
      <c r="BG332" s="112"/>
      <c r="BH332" s="112"/>
      <c r="BI332" s="112"/>
      <c r="BJ332" s="112"/>
      <c r="BK332" s="112"/>
      <c r="BL332" s="112"/>
      <c r="BM332" s="112"/>
      <c r="BN332" s="112"/>
      <c r="BO332" s="112"/>
      <c r="BP332" s="112"/>
      <c r="BQ332" s="112"/>
      <c r="BR332" s="112"/>
      <c r="BS332" s="112"/>
      <c r="BT332" s="112"/>
      <c r="BU332" s="112"/>
      <c r="BV332" s="112"/>
    </row>
    <row r="333" spans="1:74" s="99" customFormat="1" x14ac:dyDescent="0.2">
      <c r="A333" s="91"/>
      <c r="B333" s="130"/>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c r="AO333" s="112"/>
      <c r="AP333" s="112"/>
      <c r="AQ333" s="112"/>
      <c r="AR333" s="112"/>
      <c r="AS333" s="112"/>
      <c r="AT333" s="112"/>
      <c r="AU333" s="112"/>
      <c r="AV333" s="112"/>
      <c r="AW333" s="112"/>
      <c r="AX333" s="112"/>
      <c r="AY333" s="112"/>
      <c r="AZ333" s="112"/>
      <c r="BA333" s="112"/>
      <c r="BB333" s="112"/>
      <c r="BC333" s="112"/>
      <c r="BD333" s="112"/>
      <c r="BE333" s="112"/>
      <c r="BF333" s="112"/>
      <c r="BG333" s="112"/>
      <c r="BH333" s="112"/>
      <c r="BI333" s="112"/>
      <c r="BJ333" s="112"/>
      <c r="BK333" s="112"/>
      <c r="BL333" s="112"/>
      <c r="BM333" s="112"/>
      <c r="BN333" s="112"/>
      <c r="BO333" s="112"/>
      <c r="BP333" s="112"/>
      <c r="BQ333" s="112"/>
      <c r="BR333" s="112"/>
      <c r="BS333" s="112"/>
      <c r="BT333" s="112"/>
      <c r="BU333" s="112"/>
      <c r="BV333" s="112"/>
    </row>
    <row r="334" spans="1:74" s="99" customFormat="1" x14ac:dyDescent="0.2">
      <c r="A334" s="91"/>
      <c r="B334" s="130"/>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c r="AO334" s="112"/>
      <c r="AP334" s="112"/>
      <c r="AQ334" s="112"/>
      <c r="AR334" s="112"/>
      <c r="AS334" s="112"/>
      <c r="AT334" s="112"/>
      <c r="AU334" s="112"/>
      <c r="AV334" s="112"/>
      <c r="AW334" s="112"/>
      <c r="AX334" s="112"/>
      <c r="AY334" s="112"/>
      <c r="AZ334" s="112"/>
      <c r="BA334" s="112"/>
      <c r="BB334" s="112"/>
      <c r="BC334" s="112"/>
      <c r="BD334" s="112"/>
      <c r="BE334" s="112"/>
      <c r="BF334" s="112"/>
      <c r="BG334" s="112"/>
      <c r="BH334" s="112"/>
      <c r="BI334" s="112"/>
      <c r="BJ334" s="112"/>
      <c r="BK334" s="112"/>
      <c r="BL334" s="112"/>
      <c r="BM334" s="112"/>
      <c r="BN334" s="112"/>
      <c r="BO334" s="112"/>
      <c r="BP334" s="112"/>
      <c r="BQ334" s="112"/>
      <c r="BR334" s="112"/>
      <c r="BS334" s="112"/>
      <c r="BT334" s="112"/>
      <c r="BU334" s="112"/>
      <c r="BV334" s="112"/>
    </row>
    <row r="335" spans="1:74" s="99" customFormat="1" x14ac:dyDescent="0.2">
      <c r="A335" s="91"/>
      <c r="B335" s="130"/>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c r="AO335" s="112"/>
      <c r="AP335" s="112"/>
      <c r="AQ335" s="112"/>
      <c r="AR335" s="112"/>
      <c r="AS335" s="112"/>
      <c r="AT335" s="112"/>
      <c r="AU335" s="112"/>
      <c r="AV335" s="112"/>
      <c r="AW335" s="112"/>
      <c r="AX335" s="112"/>
      <c r="AY335" s="112"/>
      <c r="AZ335" s="112"/>
      <c r="BA335" s="112"/>
      <c r="BB335" s="112"/>
      <c r="BC335" s="112"/>
      <c r="BD335" s="112"/>
      <c r="BE335" s="112"/>
      <c r="BF335" s="112"/>
      <c r="BG335" s="112"/>
      <c r="BH335" s="112"/>
      <c r="BI335" s="112"/>
      <c r="BJ335" s="112"/>
      <c r="BK335" s="112"/>
      <c r="BL335" s="112"/>
      <c r="BM335" s="112"/>
      <c r="BN335" s="112"/>
      <c r="BO335" s="112"/>
      <c r="BP335" s="112"/>
      <c r="BQ335" s="112"/>
      <c r="BR335" s="112"/>
      <c r="BS335" s="112"/>
      <c r="BT335" s="112"/>
      <c r="BU335" s="112"/>
      <c r="BV335" s="112"/>
    </row>
    <row r="336" spans="1:74" s="99" customFormat="1" x14ac:dyDescent="0.2">
      <c r="A336" s="91"/>
      <c r="B336" s="130"/>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c r="AO336" s="112"/>
      <c r="AP336" s="112"/>
      <c r="AQ336" s="112"/>
      <c r="AR336" s="112"/>
      <c r="AS336" s="112"/>
      <c r="AT336" s="112"/>
      <c r="AU336" s="112"/>
      <c r="AV336" s="112"/>
      <c r="AW336" s="112"/>
      <c r="AX336" s="112"/>
      <c r="AY336" s="112"/>
      <c r="AZ336" s="112"/>
      <c r="BA336" s="112"/>
      <c r="BB336" s="112"/>
      <c r="BC336" s="112"/>
      <c r="BD336" s="112"/>
      <c r="BE336" s="112"/>
      <c r="BF336" s="112"/>
      <c r="BG336" s="112"/>
      <c r="BH336" s="112"/>
      <c r="BI336" s="112"/>
      <c r="BJ336" s="112"/>
      <c r="BK336" s="112"/>
      <c r="BL336" s="112"/>
      <c r="BM336" s="112"/>
      <c r="BN336" s="112"/>
      <c r="BO336" s="112"/>
      <c r="BP336" s="112"/>
      <c r="BQ336" s="112"/>
      <c r="BR336" s="112"/>
      <c r="BS336" s="112"/>
      <c r="BT336" s="112"/>
      <c r="BU336" s="112"/>
      <c r="BV336" s="112"/>
    </row>
    <row r="337" spans="1:74" s="99" customFormat="1" x14ac:dyDescent="0.2">
      <c r="A337" s="91"/>
      <c r="B337" s="130"/>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c r="AO337" s="112"/>
      <c r="AP337" s="112"/>
      <c r="AQ337" s="112"/>
      <c r="AR337" s="112"/>
      <c r="AS337" s="112"/>
      <c r="AT337" s="112"/>
      <c r="AU337" s="112"/>
      <c r="AV337" s="112"/>
      <c r="AW337" s="112"/>
      <c r="AX337" s="112"/>
      <c r="AY337" s="112"/>
      <c r="AZ337" s="112"/>
      <c r="BA337" s="112"/>
      <c r="BB337" s="112"/>
      <c r="BC337" s="112"/>
      <c r="BD337" s="112"/>
      <c r="BE337" s="112"/>
      <c r="BF337" s="112"/>
      <c r="BG337" s="112"/>
      <c r="BH337" s="112"/>
      <c r="BI337" s="112"/>
      <c r="BJ337" s="112"/>
      <c r="BK337" s="112"/>
      <c r="BL337" s="112"/>
      <c r="BM337" s="112"/>
      <c r="BN337" s="112"/>
      <c r="BO337" s="112"/>
      <c r="BP337" s="112"/>
      <c r="BQ337" s="112"/>
      <c r="BR337" s="112"/>
      <c r="BS337" s="112"/>
      <c r="BT337" s="112"/>
      <c r="BU337" s="112"/>
      <c r="BV337" s="112"/>
    </row>
    <row r="338" spans="1:74" s="99" customFormat="1" x14ac:dyDescent="0.2">
      <c r="A338" s="91"/>
      <c r="B338" s="130"/>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c r="AO338" s="112"/>
      <c r="AP338" s="112"/>
      <c r="AQ338" s="112"/>
      <c r="AR338" s="112"/>
      <c r="AS338" s="112"/>
      <c r="AT338" s="112"/>
      <c r="AU338" s="112"/>
      <c r="AV338" s="112"/>
      <c r="AW338" s="112"/>
      <c r="AX338" s="112"/>
      <c r="AY338" s="112"/>
      <c r="AZ338" s="112"/>
      <c r="BA338" s="112"/>
      <c r="BB338" s="112"/>
      <c r="BC338" s="112"/>
      <c r="BD338" s="112"/>
      <c r="BE338" s="112"/>
      <c r="BF338" s="112"/>
      <c r="BG338" s="112"/>
      <c r="BH338" s="112"/>
      <c r="BI338" s="112"/>
      <c r="BJ338" s="112"/>
      <c r="BK338" s="112"/>
      <c r="BL338" s="112"/>
      <c r="BM338" s="112"/>
      <c r="BN338" s="112"/>
      <c r="BO338" s="112"/>
      <c r="BP338" s="112"/>
      <c r="BQ338" s="112"/>
      <c r="BR338" s="112"/>
      <c r="BS338" s="112"/>
      <c r="BT338" s="112"/>
      <c r="BU338" s="112"/>
      <c r="BV338" s="112"/>
    </row>
    <row r="339" spans="1:74" s="99" customFormat="1" x14ac:dyDescent="0.2">
      <c r="A339" s="91"/>
      <c r="B339" s="130"/>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c r="AO339" s="112"/>
      <c r="AP339" s="112"/>
      <c r="AQ339" s="112"/>
      <c r="AR339" s="112"/>
      <c r="AS339" s="112"/>
      <c r="AT339" s="112"/>
      <c r="AU339" s="112"/>
      <c r="AV339" s="112"/>
      <c r="AW339" s="112"/>
      <c r="AX339" s="112"/>
      <c r="AY339" s="112"/>
      <c r="AZ339" s="112"/>
      <c r="BA339" s="112"/>
      <c r="BB339" s="112"/>
      <c r="BC339" s="112"/>
      <c r="BD339" s="112"/>
      <c r="BE339" s="112"/>
      <c r="BF339" s="112"/>
      <c r="BG339" s="112"/>
      <c r="BH339" s="112"/>
      <c r="BI339" s="112"/>
      <c r="BJ339" s="112"/>
      <c r="BK339" s="112"/>
      <c r="BL339" s="112"/>
      <c r="BM339" s="112"/>
      <c r="BN339" s="112"/>
      <c r="BO339" s="112"/>
      <c r="BP339" s="112"/>
      <c r="BQ339" s="112"/>
      <c r="BR339" s="112"/>
      <c r="BS339" s="112"/>
      <c r="BT339" s="112"/>
      <c r="BU339" s="112"/>
      <c r="BV339" s="112"/>
    </row>
    <row r="340" spans="1:74" s="99" customFormat="1" x14ac:dyDescent="0.2">
      <c r="A340" s="91"/>
      <c r="B340" s="130"/>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c r="AO340" s="112"/>
      <c r="AP340" s="112"/>
      <c r="AQ340" s="112"/>
      <c r="AR340" s="112"/>
      <c r="AS340" s="112"/>
      <c r="AT340" s="112"/>
      <c r="AU340" s="112"/>
      <c r="AV340" s="112"/>
      <c r="AW340" s="112"/>
      <c r="AX340" s="112"/>
      <c r="AY340" s="112"/>
      <c r="AZ340" s="112"/>
      <c r="BA340" s="112"/>
      <c r="BB340" s="112"/>
      <c r="BC340" s="112"/>
      <c r="BD340" s="112"/>
      <c r="BE340" s="112"/>
      <c r="BF340" s="112"/>
      <c r="BG340" s="112"/>
      <c r="BH340" s="112"/>
      <c r="BI340" s="112"/>
      <c r="BJ340" s="112"/>
      <c r="BK340" s="112"/>
      <c r="BL340" s="112"/>
      <c r="BM340" s="112"/>
      <c r="BN340" s="112"/>
      <c r="BO340" s="112"/>
      <c r="BP340" s="112"/>
      <c r="BQ340" s="112"/>
      <c r="BR340" s="112"/>
      <c r="BS340" s="112"/>
      <c r="BT340" s="112"/>
      <c r="BU340" s="112"/>
      <c r="BV340" s="112"/>
    </row>
    <row r="341" spans="1:74" s="99" customFormat="1" x14ac:dyDescent="0.2">
      <c r="A341" s="91"/>
      <c r="B341" s="130"/>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c r="AO341" s="112"/>
      <c r="AP341" s="112"/>
      <c r="AQ341" s="112"/>
      <c r="AR341" s="112"/>
      <c r="AS341" s="112"/>
      <c r="AT341" s="112"/>
      <c r="AU341" s="112"/>
      <c r="AV341" s="112"/>
      <c r="AW341" s="112"/>
      <c r="AX341" s="112"/>
      <c r="AY341" s="112"/>
      <c r="AZ341" s="112"/>
      <c r="BA341" s="112"/>
      <c r="BB341" s="112"/>
      <c r="BC341" s="112"/>
      <c r="BD341" s="112"/>
      <c r="BE341" s="112"/>
      <c r="BF341" s="112"/>
      <c r="BG341" s="112"/>
      <c r="BH341" s="112"/>
      <c r="BI341" s="112"/>
      <c r="BJ341" s="112"/>
      <c r="BK341" s="112"/>
      <c r="BL341" s="112"/>
      <c r="BM341" s="112"/>
      <c r="BN341" s="112"/>
      <c r="BO341" s="112"/>
      <c r="BP341" s="112"/>
      <c r="BQ341" s="112"/>
      <c r="BR341" s="112"/>
      <c r="BS341" s="112"/>
      <c r="BT341" s="112"/>
      <c r="BU341" s="112"/>
      <c r="BV341" s="112"/>
    </row>
    <row r="342" spans="1:74" s="99" customFormat="1" x14ac:dyDescent="0.2">
      <c r="A342" s="91"/>
      <c r="B342" s="130"/>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c r="AO342" s="112"/>
      <c r="AP342" s="112"/>
      <c r="AQ342" s="112"/>
      <c r="AR342" s="112"/>
      <c r="AS342" s="112"/>
      <c r="AT342" s="112"/>
      <c r="AU342" s="112"/>
      <c r="AV342" s="112"/>
      <c r="AW342" s="112"/>
      <c r="AX342" s="112"/>
      <c r="AY342" s="112"/>
      <c r="AZ342" s="112"/>
      <c r="BA342" s="112"/>
      <c r="BB342" s="112"/>
      <c r="BC342" s="112"/>
      <c r="BD342" s="112"/>
      <c r="BE342" s="112"/>
      <c r="BF342" s="112"/>
      <c r="BG342" s="112"/>
      <c r="BH342" s="112"/>
      <c r="BI342" s="112"/>
      <c r="BJ342" s="112"/>
      <c r="BK342" s="112"/>
      <c r="BL342" s="112"/>
      <c r="BM342" s="112"/>
      <c r="BN342" s="112"/>
      <c r="BO342" s="112"/>
      <c r="BP342" s="112"/>
      <c r="BQ342" s="112"/>
      <c r="BR342" s="112"/>
      <c r="BS342" s="112"/>
      <c r="BT342" s="112"/>
      <c r="BU342" s="112"/>
      <c r="BV342" s="112"/>
    </row>
    <row r="343" spans="1:74" s="99" customFormat="1" x14ac:dyDescent="0.2">
      <c r="A343" s="91"/>
      <c r="B343" s="130"/>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c r="AO343" s="112"/>
      <c r="AP343" s="112"/>
      <c r="AQ343" s="112"/>
      <c r="AR343" s="112"/>
      <c r="AS343" s="112"/>
      <c r="AT343" s="112"/>
      <c r="AU343" s="112"/>
      <c r="AV343" s="112"/>
      <c r="AW343" s="112"/>
      <c r="AX343" s="112"/>
      <c r="AY343" s="112"/>
      <c r="AZ343" s="112"/>
      <c r="BA343" s="112"/>
      <c r="BB343" s="112"/>
      <c r="BC343" s="112"/>
      <c r="BD343" s="112"/>
      <c r="BE343" s="112"/>
      <c r="BF343" s="112"/>
      <c r="BG343" s="112"/>
      <c r="BH343" s="112"/>
      <c r="BI343" s="112"/>
      <c r="BJ343" s="112"/>
      <c r="BK343" s="112"/>
      <c r="BL343" s="112"/>
      <c r="BM343" s="112"/>
      <c r="BN343" s="112"/>
      <c r="BO343" s="112"/>
      <c r="BP343" s="112"/>
      <c r="BQ343" s="112"/>
      <c r="BR343" s="112"/>
      <c r="BS343" s="112"/>
      <c r="BT343" s="112"/>
      <c r="BU343" s="112"/>
      <c r="BV343" s="112"/>
    </row>
    <row r="344" spans="1:74" s="99" customFormat="1" x14ac:dyDescent="0.2">
      <c r="A344" s="91"/>
      <c r="B344" s="130"/>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c r="AO344" s="112"/>
      <c r="AP344" s="112"/>
      <c r="AQ344" s="112"/>
      <c r="AR344" s="112"/>
      <c r="AS344" s="112"/>
      <c r="AT344" s="112"/>
      <c r="AU344" s="112"/>
      <c r="AV344" s="112"/>
      <c r="AW344" s="112"/>
      <c r="AX344" s="112"/>
      <c r="AY344" s="112"/>
      <c r="AZ344" s="112"/>
      <c r="BA344" s="112"/>
      <c r="BB344" s="112"/>
      <c r="BC344" s="112"/>
      <c r="BD344" s="112"/>
      <c r="BE344" s="112"/>
      <c r="BF344" s="112"/>
      <c r="BG344" s="112"/>
      <c r="BH344" s="112"/>
      <c r="BI344" s="112"/>
      <c r="BJ344" s="112"/>
      <c r="BK344" s="112"/>
      <c r="BL344" s="112"/>
      <c r="BM344" s="112"/>
      <c r="BN344" s="112"/>
      <c r="BO344" s="112"/>
      <c r="BP344" s="112"/>
      <c r="BQ344" s="112"/>
      <c r="BR344" s="112"/>
      <c r="BS344" s="112"/>
      <c r="BT344" s="112"/>
      <c r="BU344" s="112"/>
      <c r="BV344" s="112"/>
    </row>
    <row r="345" spans="1:74" s="99" customFormat="1" x14ac:dyDescent="0.2">
      <c r="A345" s="91"/>
      <c r="B345" s="130"/>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c r="AO345" s="112"/>
      <c r="AP345" s="112"/>
      <c r="AQ345" s="112"/>
      <c r="AR345" s="112"/>
      <c r="AS345" s="112"/>
      <c r="AT345" s="112"/>
      <c r="AU345" s="112"/>
      <c r="AV345" s="112"/>
      <c r="AW345" s="112"/>
      <c r="AX345" s="112"/>
      <c r="AY345" s="112"/>
      <c r="AZ345" s="112"/>
      <c r="BA345" s="112"/>
      <c r="BB345" s="112"/>
      <c r="BC345" s="112"/>
      <c r="BD345" s="112"/>
      <c r="BE345" s="112"/>
      <c r="BF345" s="112"/>
      <c r="BG345" s="112"/>
      <c r="BH345" s="112"/>
      <c r="BI345" s="112"/>
      <c r="BJ345" s="112"/>
      <c r="BK345" s="112"/>
      <c r="BL345" s="112"/>
      <c r="BM345" s="112"/>
      <c r="BN345" s="112"/>
      <c r="BO345" s="112"/>
      <c r="BP345" s="112"/>
      <c r="BQ345" s="112"/>
      <c r="BR345" s="112"/>
      <c r="BS345" s="112"/>
      <c r="BT345" s="112"/>
      <c r="BU345" s="112"/>
      <c r="BV345" s="112"/>
    </row>
    <row r="346" spans="1:74" s="99" customFormat="1" x14ac:dyDescent="0.2">
      <c r="A346" s="91"/>
      <c r="B346" s="130"/>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c r="AO346" s="112"/>
      <c r="AP346" s="112"/>
      <c r="AQ346" s="112"/>
      <c r="AR346" s="112"/>
      <c r="AS346" s="112"/>
      <c r="AT346" s="112"/>
      <c r="AU346" s="112"/>
      <c r="AV346" s="112"/>
      <c r="AW346" s="112"/>
      <c r="AX346" s="112"/>
      <c r="AY346" s="112"/>
      <c r="AZ346" s="112"/>
      <c r="BA346" s="112"/>
      <c r="BB346" s="112"/>
      <c r="BC346" s="112"/>
      <c r="BD346" s="112"/>
      <c r="BE346" s="112"/>
      <c r="BF346" s="112"/>
      <c r="BG346" s="112"/>
      <c r="BH346" s="112"/>
      <c r="BI346" s="112"/>
      <c r="BJ346" s="112"/>
      <c r="BK346" s="112"/>
      <c r="BL346" s="112"/>
      <c r="BM346" s="112"/>
      <c r="BN346" s="112"/>
      <c r="BO346" s="112"/>
      <c r="BP346" s="112"/>
      <c r="BQ346" s="112"/>
      <c r="BR346" s="112"/>
      <c r="BS346" s="112"/>
      <c r="BT346" s="112"/>
      <c r="BU346" s="112"/>
      <c r="BV346" s="112"/>
    </row>
    <row r="347" spans="1:74" s="99" customFormat="1" x14ac:dyDescent="0.2">
      <c r="A347" s="91"/>
      <c r="B347" s="130"/>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c r="AO347" s="112"/>
      <c r="AP347" s="112"/>
      <c r="AQ347" s="112"/>
      <c r="AR347" s="112"/>
      <c r="AS347" s="112"/>
      <c r="AT347" s="112"/>
      <c r="AU347" s="112"/>
      <c r="AV347" s="112"/>
      <c r="AW347" s="112"/>
      <c r="AX347" s="112"/>
      <c r="AY347" s="112"/>
      <c r="AZ347" s="112"/>
      <c r="BA347" s="112"/>
      <c r="BB347" s="112"/>
      <c r="BC347" s="112"/>
      <c r="BD347" s="112"/>
      <c r="BE347" s="112"/>
      <c r="BF347" s="112"/>
      <c r="BG347" s="112"/>
      <c r="BH347" s="112"/>
      <c r="BI347" s="112"/>
      <c r="BJ347" s="112"/>
      <c r="BK347" s="112"/>
      <c r="BL347" s="112"/>
      <c r="BM347" s="112"/>
      <c r="BN347" s="112"/>
      <c r="BO347" s="112"/>
      <c r="BP347" s="112"/>
      <c r="BQ347" s="112"/>
      <c r="BR347" s="112"/>
      <c r="BS347" s="112"/>
      <c r="BT347" s="112"/>
      <c r="BU347" s="112"/>
      <c r="BV347" s="112"/>
    </row>
    <row r="348" spans="1:74" s="99" customFormat="1" x14ac:dyDescent="0.2">
      <c r="A348" s="91"/>
      <c r="B348" s="130"/>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c r="AO348" s="112"/>
      <c r="AP348" s="112"/>
      <c r="AQ348" s="112"/>
      <c r="AR348" s="112"/>
      <c r="AS348" s="112"/>
      <c r="AT348" s="112"/>
      <c r="AU348" s="112"/>
      <c r="AV348" s="112"/>
      <c r="AW348" s="112"/>
      <c r="AX348" s="112"/>
      <c r="AY348" s="112"/>
      <c r="AZ348" s="112"/>
      <c r="BA348" s="112"/>
      <c r="BB348" s="112"/>
      <c r="BC348" s="112"/>
      <c r="BD348" s="112"/>
      <c r="BE348" s="112"/>
      <c r="BF348" s="112"/>
      <c r="BG348" s="112"/>
      <c r="BH348" s="112"/>
      <c r="BI348" s="112"/>
      <c r="BJ348" s="112"/>
      <c r="BK348" s="112"/>
      <c r="BL348" s="112"/>
      <c r="BM348" s="112"/>
      <c r="BN348" s="112"/>
      <c r="BO348" s="112"/>
      <c r="BP348" s="112"/>
      <c r="BQ348" s="112"/>
      <c r="BR348" s="112"/>
      <c r="BS348" s="112"/>
      <c r="BT348" s="112"/>
      <c r="BU348" s="112"/>
      <c r="BV348" s="112"/>
    </row>
    <row r="349" spans="1:74" s="99" customFormat="1" x14ac:dyDescent="0.2">
      <c r="A349" s="91"/>
      <c r="B349" s="130"/>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2"/>
      <c r="AY349" s="112"/>
      <c r="AZ349" s="112"/>
      <c r="BA349" s="112"/>
      <c r="BB349" s="112"/>
      <c r="BC349" s="112"/>
      <c r="BD349" s="112"/>
      <c r="BE349" s="112"/>
      <c r="BF349" s="112"/>
      <c r="BG349" s="112"/>
      <c r="BH349" s="112"/>
      <c r="BI349" s="112"/>
      <c r="BJ349" s="112"/>
      <c r="BK349" s="112"/>
      <c r="BL349" s="112"/>
      <c r="BM349" s="112"/>
      <c r="BN349" s="112"/>
      <c r="BO349" s="112"/>
      <c r="BP349" s="112"/>
      <c r="BQ349" s="112"/>
      <c r="BR349" s="112"/>
      <c r="BS349" s="112"/>
      <c r="BT349" s="112"/>
      <c r="BU349" s="112"/>
      <c r="BV349" s="112"/>
    </row>
    <row r="350" spans="1:74" s="99" customFormat="1" x14ac:dyDescent="0.2">
      <c r="A350" s="91"/>
      <c r="B350" s="130"/>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c r="AO350" s="112"/>
      <c r="AP350" s="112"/>
      <c r="AQ350" s="112"/>
      <c r="AR350" s="112"/>
      <c r="AS350" s="112"/>
      <c r="AT350" s="112"/>
      <c r="AU350" s="112"/>
      <c r="AV350" s="112"/>
      <c r="AW350" s="112"/>
      <c r="AX350" s="112"/>
      <c r="AY350" s="112"/>
      <c r="AZ350" s="112"/>
      <c r="BA350" s="112"/>
      <c r="BB350" s="112"/>
      <c r="BC350" s="112"/>
      <c r="BD350" s="112"/>
      <c r="BE350" s="112"/>
      <c r="BF350" s="112"/>
      <c r="BG350" s="112"/>
      <c r="BH350" s="112"/>
      <c r="BI350" s="112"/>
      <c r="BJ350" s="112"/>
      <c r="BK350" s="112"/>
      <c r="BL350" s="112"/>
      <c r="BM350" s="112"/>
      <c r="BN350" s="112"/>
      <c r="BO350" s="112"/>
      <c r="BP350" s="112"/>
      <c r="BQ350" s="112"/>
      <c r="BR350" s="112"/>
      <c r="BS350" s="112"/>
      <c r="BT350" s="112"/>
      <c r="BU350" s="112"/>
      <c r="BV350" s="112"/>
    </row>
    <row r="351" spans="1:74" s="99" customFormat="1" x14ac:dyDescent="0.2">
      <c r="A351" s="91"/>
      <c r="B351" s="130"/>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c r="AO351" s="112"/>
      <c r="AP351" s="112"/>
      <c r="AQ351" s="112"/>
      <c r="AR351" s="112"/>
      <c r="AS351" s="112"/>
      <c r="AT351" s="112"/>
      <c r="AU351" s="112"/>
      <c r="AV351" s="112"/>
      <c r="AW351" s="112"/>
      <c r="AX351" s="112"/>
      <c r="AY351" s="112"/>
      <c r="AZ351" s="112"/>
      <c r="BA351" s="112"/>
      <c r="BB351" s="112"/>
      <c r="BC351" s="112"/>
      <c r="BD351" s="112"/>
      <c r="BE351" s="112"/>
      <c r="BF351" s="112"/>
      <c r="BG351" s="112"/>
      <c r="BH351" s="112"/>
      <c r="BI351" s="112"/>
      <c r="BJ351" s="112"/>
      <c r="BK351" s="112"/>
      <c r="BL351" s="112"/>
      <c r="BM351" s="112"/>
      <c r="BN351" s="112"/>
      <c r="BO351" s="112"/>
      <c r="BP351" s="112"/>
      <c r="BQ351" s="112"/>
      <c r="BR351" s="112"/>
      <c r="BS351" s="112"/>
      <c r="BT351" s="112"/>
      <c r="BU351" s="112"/>
      <c r="BV351" s="112"/>
    </row>
    <row r="352" spans="1:74" s="99" customFormat="1" x14ac:dyDescent="0.2">
      <c r="A352" s="91"/>
      <c r="B352" s="130"/>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c r="AO352" s="112"/>
      <c r="AP352" s="112"/>
      <c r="AQ352" s="112"/>
      <c r="AR352" s="112"/>
      <c r="AS352" s="112"/>
      <c r="AT352" s="112"/>
      <c r="AU352" s="112"/>
      <c r="AV352" s="112"/>
      <c r="AW352" s="112"/>
      <c r="AX352" s="112"/>
      <c r="AY352" s="112"/>
      <c r="AZ352" s="112"/>
      <c r="BA352" s="112"/>
      <c r="BB352" s="112"/>
      <c r="BC352" s="112"/>
      <c r="BD352" s="112"/>
      <c r="BE352" s="112"/>
      <c r="BF352" s="112"/>
      <c r="BG352" s="112"/>
      <c r="BH352" s="112"/>
      <c r="BI352" s="112"/>
      <c r="BJ352" s="112"/>
      <c r="BK352" s="112"/>
      <c r="BL352" s="112"/>
      <c r="BM352" s="112"/>
      <c r="BN352" s="112"/>
      <c r="BO352" s="112"/>
      <c r="BP352" s="112"/>
      <c r="BQ352" s="112"/>
      <c r="BR352" s="112"/>
      <c r="BS352" s="112"/>
      <c r="BT352" s="112"/>
      <c r="BU352" s="112"/>
      <c r="BV352" s="112"/>
    </row>
    <row r="353" spans="1:74" s="99" customFormat="1" x14ac:dyDescent="0.2">
      <c r="A353" s="91"/>
      <c r="B353" s="130"/>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c r="AO353" s="112"/>
      <c r="AP353" s="112"/>
      <c r="AQ353" s="112"/>
      <c r="AR353" s="112"/>
      <c r="AS353" s="112"/>
      <c r="AT353" s="112"/>
      <c r="AU353" s="112"/>
      <c r="AV353" s="112"/>
      <c r="AW353" s="112"/>
      <c r="AX353" s="112"/>
      <c r="AY353" s="112"/>
      <c r="AZ353" s="112"/>
      <c r="BA353" s="112"/>
      <c r="BB353" s="112"/>
      <c r="BC353" s="112"/>
      <c r="BD353" s="112"/>
      <c r="BE353" s="112"/>
      <c r="BF353" s="112"/>
      <c r="BG353" s="112"/>
      <c r="BH353" s="112"/>
      <c r="BI353" s="112"/>
      <c r="BJ353" s="112"/>
      <c r="BK353" s="112"/>
      <c r="BL353" s="112"/>
      <c r="BM353" s="112"/>
      <c r="BN353" s="112"/>
      <c r="BO353" s="112"/>
      <c r="BP353" s="112"/>
      <c r="BQ353" s="112"/>
      <c r="BR353" s="112"/>
      <c r="BS353" s="112"/>
      <c r="BT353" s="112"/>
      <c r="BU353" s="112"/>
      <c r="BV353" s="112"/>
    </row>
    <row r="354" spans="1:74" s="99" customFormat="1" x14ac:dyDescent="0.2">
      <c r="A354" s="91"/>
      <c r="B354" s="130"/>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c r="AO354" s="112"/>
      <c r="AP354" s="112"/>
      <c r="AQ354" s="112"/>
      <c r="AR354" s="112"/>
      <c r="AS354" s="112"/>
      <c r="AT354" s="112"/>
      <c r="AU354" s="112"/>
      <c r="AV354" s="112"/>
      <c r="AW354" s="112"/>
      <c r="AX354" s="112"/>
      <c r="AY354" s="112"/>
      <c r="AZ354" s="112"/>
      <c r="BA354" s="112"/>
      <c r="BB354" s="112"/>
      <c r="BC354" s="112"/>
      <c r="BD354" s="112"/>
      <c r="BE354" s="112"/>
      <c r="BF354" s="112"/>
      <c r="BG354" s="112"/>
      <c r="BH354" s="112"/>
      <c r="BI354" s="112"/>
      <c r="BJ354" s="112"/>
      <c r="BK354" s="112"/>
      <c r="BL354" s="112"/>
      <c r="BM354" s="112"/>
      <c r="BN354" s="112"/>
      <c r="BO354" s="112"/>
      <c r="BP354" s="112"/>
      <c r="BQ354" s="112"/>
      <c r="BR354" s="112"/>
      <c r="BS354" s="112"/>
      <c r="BT354" s="112"/>
      <c r="BU354" s="112"/>
      <c r="BV354" s="112"/>
    </row>
    <row r="355" spans="1:74" s="99" customFormat="1" x14ac:dyDescent="0.2">
      <c r="A355" s="91"/>
      <c r="B355" s="130"/>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c r="AO355" s="112"/>
      <c r="AP355" s="112"/>
      <c r="AQ355" s="112"/>
      <c r="AR355" s="112"/>
      <c r="AS355" s="112"/>
      <c r="AT355" s="112"/>
      <c r="AU355" s="112"/>
      <c r="AV355" s="112"/>
      <c r="AW355" s="112"/>
      <c r="AX355" s="112"/>
      <c r="AY355" s="112"/>
      <c r="AZ355" s="112"/>
      <c r="BA355" s="112"/>
      <c r="BB355" s="112"/>
      <c r="BC355" s="112"/>
      <c r="BD355" s="112"/>
      <c r="BE355" s="112"/>
      <c r="BF355" s="112"/>
      <c r="BG355" s="112"/>
      <c r="BH355" s="112"/>
      <c r="BI355" s="112"/>
      <c r="BJ355" s="112"/>
      <c r="BK355" s="112"/>
      <c r="BL355" s="112"/>
      <c r="BM355" s="112"/>
      <c r="BN355" s="112"/>
      <c r="BO355" s="112"/>
      <c r="BP355" s="112"/>
      <c r="BQ355" s="112"/>
      <c r="BR355" s="112"/>
      <c r="BS355" s="112"/>
      <c r="BT355" s="112"/>
      <c r="BU355" s="112"/>
      <c r="BV355" s="112"/>
    </row>
    <row r="356" spans="1:74" s="99" customFormat="1" x14ac:dyDescent="0.2">
      <c r="A356" s="91"/>
      <c r="B356" s="130"/>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c r="AO356" s="112"/>
      <c r="AP356" s="112"/>
      <c r="AQ356" s="112"/>
      <c r="AR356" s="112"/>
      <c r="AS356" s="112"/>
      <c r="AT356" s="112"/>
      <c r="AU356" s="112"/>
      <c r="AV356" s="112"/>
      <c r="AW356" s="112"/>
      <c r="AX356" s="112"/>
      <c r="AY356" s="112"/>
      <c r="AZ356" s="112"/>
      <c r="BA356" s="112"/>
      <c r="BB356" s="112"/>
      <c r="BC356" s="112"/>
      <c r="BD356" s="112"/>
      <c r="BE356" s="112"/>
      <c r="BF356" s="112"/>
      <c r="BG356" s="112"/>
      <c r="BH356" s="112"/>
      <c r="BI356" s="112"/>
      <c r="BJ356" s="112"/>
      <c r="BK356" s="112"/>
      <c r="BL356" s="112"/>
      <c r="BM356" s="112"/>
      <c r="BN356" s="112"/>
      <c r="BO356" s="112"/>
      <c r="BP356" s="112"/>
      <c r="BQ356" s="112"/>
      <c r="BR356" s="112"/>
      <c r="BS356" s="112"/>
      <c r="BT356" s="112"/>
      <c r="BU356" s="112"/>
      <c r="BV356" s="112"/>
    </row>
    <row r="357" spans="1:74" s="99" customFormat="1" x14ac:dyDescent="0.2">
      <c r="A357" s="91"/>
      <c r="B357" s="130"/>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c r="AO357" s="112"/>
      <c r="AP357" s="112"/>
      <c r="AQ357" s="112"/>
      <c r="AR357" s="112"/>
      <c r="AS357" s="112"/>
      <c r="AT357" s="112"/>
      <c r="AU357" s="112"/>
      <c r="AV357" s="112"/>
      <c r="AW357" s="112"/>
      <c r="AX357" s="112"/>
      <c r="AY357" s="112"/>
      <c r="AZ357" s="112"/>
      <c r="BA357" s="112"/>
      <c r="BB357" s="112"/>
      <c r="BC357" s="112"/>
      <c r="BD357" s="112"/>
      <c r="BE357" s="112"/>
      <c r="BF357" s="112"/>
      <c r="BG357" s="112"/>
      <c r="BH357" s="112"/>
      <c r="BI357" s="112"/>
      <c r="BJ357" s="112"/>
      <c r="BK357" s="112"/>
      <c r="BL357" s="112"/>
      <c r="BM357" s="112"/>
      <c r="BN357" s="112"/>
      <c r="BO357" s="112"/>
      <c r="BP357" s="112"/>
      <c r="BQ357" s="112"/>
      <c r="BR357" s="112"/>
      <c r="BS357" s="112"/>
      <c r="BT357" s="112"/>
      <c r="BU357" s="112"/>
      <c r="BV357" s="112"/>
    </row>
    <row r="358" spans="1:74" s="99" customFormat="1" x14ac:dyDescent="0.2">
      <c r="A358" s="91"/>
      <c r="B358" s="130"/>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c r="AO358" s="112"/>
      <c r="AP358" s="112"/>
      <c r="AQ358" s="112"/>
      <c r="AR358" s="112"/>
      <c r="AS358" s="112"/>
      <c r="AT358" s="112"/>
      <c r="AU358" s="112"/>
      <c r="AV358" s="112"/>
      <c r="AW358" s="112"/>
      <c r="AX358" s="112"/>
      <c r="AY358" s="112"/>
      <c r="AZ358" s="112"/>
      <c r="BA358" s="112"/>
      <c r="BB358" s="112"/>
      <c r="BC358" s="112"/>
      <c r="BD358" s="112"/>
      <c r="BE358" s="112"/>
      <c r="BF358" s="112"/>
      <c r="BG358" s="112"/>
      <c r="BH358" s="112"/>
      <c r="BI358" s="112"/>
      <c r="BJ358" s="112"/>
      <c r="BK358" s="112"/>
      <c r="BL358" s="112"/>
      <c r="BM358" s="112"/>
      <c r="BN358" s="112"/>
      <c r="BO358" s="112"/>
      <c r="BP358" s="112"/>
      <c r="BQ358" s="112"/>
      <c r="BR358" s="112"/>
      <c r="BS358" s="112"/>
      <c r="BT358" s="112"/>
      <c r="BU358" s="112"/>
      <c r="BV358" s="112"/>
    </row>
    <row r="359" spans="1:74" s="99" customFormat="1" x14ac:dyDescent="0.2">
      <c r="A359" s="91"/>
      <c r="B359" s="130"/>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c r="AO359" s="112"/>
      <c r="AP359" s="112"/>
      <c r="AQ359" s="112"/>
      <c r="AR359" s="112"/>
      <c r="AS359" s="112"/>
      <c r="AT359" s="112"/>
      <c r="AU359" s="112"/>
      <c r="AV359" s="112"/>
      <c r="AW359" s="112"/>
      <c r="AX359" s="112"/>
      <c r="AY359" s="112"/>
      <c r="AZ359" s="112"/>
      <c r="BA359" s="112"/>
      <c r="BB359" s="112"/>
      <c r="BC359" s="112"/>
      <c r="BD359" s="112"/>
      <c r="BE359" s="112"/>
      <c r="BF359" s="112"/>
      <c r="BG359" s="112"/>
      <c r="BH359" s="112"/>
      <c r="BI359" s="112"/>
      <c r="BJ359" s="112"/>
      <c r="BK359" s="112"/>
      <c r="BL359" s="112"/>
      <c r="BM359" s="112"/>
      <c r="BN359" s="112"/>
      <c r="BO359" s="112"/>
      <c r="BP359" s="112"/>
      <c r="BQ359" s="112"/>
      <c r="BR359" s="112"/>
      <c r="BS359" s="112"/>
      <c r="BT359" s="112"/>
      <c r="BU359" s="112"/>
      <c r="BV359" s="112"/>
    </row>
    <row r="360" spans="1:74" s="99" customFormat="1" x14ac:dyDescent="0.2">
      <c r="A360" s="91"/>
      <c r="B360" s="130"/>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c r="AO360" s="112"/>
      <c r="AP360" s="112"/>
      <c r="AQ360" s="112"/>
      <c r="AR360" s="112"/>
      <c r="AS360" s="112"/>
      <c r="AT360" s="112"/>
      <c r="AU360" s="112"/>
      <c r="AV360" s="112"/>
      <c r="AW360" s="112"/>
      <c r="AX360" s="112"/>
      <c r="AY360" s="112"/>
      <c r="AZ360" s="112"/>
      <c r="BA360" s="112"/>
      <c r="BB360" s="112"/>
      <c r="BC360" s="112"/>
      <c r="BD360" s="112"/>
      <c r="BE360" s="112"/>
      <c r="BF360" s="112"/>
      <c r="BG360" s="112"/>
      <c r="BH360" s="112"/>
      <c r="BI360" s="112"/>
      <c r="BJ360" s="112"/>
      <c r="BK360" s="112"/>
      <c r="BL360" s="112"/>
      <c r="BM360" s="112"/>
      <c r="BN360" s="112"/>
      <c r="BO360" s="112"/>
      <c r="BP360" s="112"/>
      <c r="BQ360" s="112"/>
      <c r="BR360" s="112"/>
      <c r="BS360" s="112"/>
      <c r="BT360" s="112"/>
      <c r="BU360" s="112"/>
      <c r="BV360" s="112"/>
    </row>
    <row r="361" spans="1:74" s="99" customFormat="1" x14ac:dyDescent="0.2">
      <c r="A361" s="91"/>
      <c r="B361" s="130"/>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c r="AO361" s="112"/>
      <c r="AP361" s="112"/>
      <c r="AQ361" s="112"/>
      <c r="AR361" s="112"/>
      <c r="AS361" s="112"/>
      <c r="AT361" s="112"/>
      <c r="AU361" s="112"/>
      <c r="AV361" s="112"/>
      <c r="AW361" s="112"/>
      <c r="AX361" s="112"/>
      <c r="AY361" s="112"/>
      <c r="AZ361" s="112"/>
      <c r="BA361" s="112"/>
      <c r="BB361" s="112"/>
      <c r="BC361" s="112"/>
      <c r="BD361" s="112"/>
      <c r="BE361" s="112"/>
      <c r="BF361" s="112"/>
      <c r="BG361" s="112"/>
      <c r="BH361" s="112"/>
      <c r="BI361" s="112"/>
      <c r="BJ361" s="112"/>
      <c r="BK361" s="112"/>
      <c r="BL361" s="112"/>
      <c r="BM361" s="112"/>
      <c r="BN361" s="112"/>
      <c r="BO361" s="112"/>
      <c r="BP361" s="112"/>
      <c r="BQ361" s="112"/>
      <c r="BR361" s="112"/>
      <c r="BS361" s="112"/>
      <c r="BT361" s="112"/>
      <c r="BU361" s="112"/>
      <c r="BV361" s="112"/>
    </row>
    <row r="362" spans="1:74" s="99" customFormat="1" x14ac:dyDescent="0.2">
      <c r="A362" s="91"/>
      <c r="B362" s="130"/>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c r="AO362" s="112"/>
      <c r="AP362" s="112"/>
      <c r="AQ362" s="112"/>
      <c r="AR362" s="112"/>
      <c r="AS362" s="112"/>
      <c r="AT362" s="112"/>
      <c r="AU362" s="112"/>
      <c r="AV362" s="112"/>
      <c r="AW362" s="112"/>
      <c r="AX362" s="112"/>
      <c r="AY362" s="112"/>
      <c r="AZ362" s="112"/>
      <c r="BA362" s="112"/>
      <c r="BB362" s="112"/>
      <c r="BC362" s="112"/>
      <c r="BD362" s="112"/>
      <c r="BE362" s="112"/>
      <c r="BF362" s="112"/>
      <c r="BG362" s="112"/>
      <c r="BH362" s="112"/>
      <c r="BI362" s="112"/>
      <c r="BJ362" s="112"/>
      <c r="BK362" s="112"/>
      <c r="BL362" s="112"/>
      <c r="BM362" s="112"/>
      <c r="BN362" s="112"/>
      <c r="BO362" s="112"/>
      <c r="BP362" s="112"/>
      <c r="BQ362" s="112"/>
      <c r="BR362" s="112"/>
      <c r="BS362" s="112"/>
      <c r="BT362" s="112"/>
      <c r="BU362" s="112"/>
      <c r="BV362" s="112"/>
    </row>
    <row r="363" spans="1:74" s="99" customFormat="1" x14ac:dyDescent="0.2">
      <c r="A363" s="91"/>
      <c r="B363" s="130"/>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c r="AO363" s="112"/>
      <c r="AP363" s="112"/>
      <c r="AQ363" s="112"/>
      <c r="AR363" s="112"/>
      <c r="AS363" s="112"/>
      <c r="AT363" s="112"/>
      <c r="AU363" s="112"/>
      <c r="AV363" s="112"/>
      <c r="AW363" s="112"/>
      <c r="AX363" s="112"/>
      <c r="AY363" s="112"/>
      <c r="AZ363" s="112"/>
      <c r="BA363" s="112"/>
      <c r="BB363" s="112"/>
      <c r="BC363" s="112"/>
      <c r="BD363" s="112"/>
      <c r="BE363" s="112"/>
      <c r="BF363" s="112"/>
      <c r="BG363" s="112"/>
      <c r="BH363" s="112"/>
      <c r="BI363" s="112"/>
      <c r="BJ363" s="112"/>
      <c r="BK363" s="112"/>
      <c r="BL363" s="112"/>
      <c r="BM363" s="112"/>
      <c r="BN363" s="112"/>
      <c r="BO363" s="112"/>
      <c r="BP363" s="112"/>
      <c r="BQ363" s="112"/>
      <c r="BR363" s="112"/>
      <c r="BS363" s="112"/>
      <c r="BT363" s="112"/>
      <c r="BU363" s="112"/>
      <c r="BV363" s="112"/>
    </row>
    <row r="364" spans="1:74" s="99" customFormat="1" x14ac:dyDescent="0.2">
      <c r="A364" s="91"/>
      <c r="B364" s="130"/>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c r="AO364" s="112"/>
      <c r="AP364" s="112"/>
      <c r="AQ364" s="112"/>
      <c r="AR364" s="112"/>
      <c r="AS364" s="112"/>
      <c r="AT364" s="112"/>
      <c r="AU364" s="112"/>
      <c r="AV364" s="112"/>
      <c r="AW364" s="112"/>
      <c r="AX364" s="112"/>
      <c r="AY364" s="112"/>
      <c r="AZ364" s="112"/>
      <c r="BA364" s="112"/>
      <c r="BB364" s="112"/>
      <c r="BC364" s="112"/>
      <c r="BD364" s="112"/>
      <c r="BE364" s="112"/>
      <c r="BF364" s="112"/>
      <c r="BG364" s="112"/>
      <c r="BH364" s="112"/>
      <c r="BI364" s="112"/>
      <c r="BJ364" s="112"/>
      <c r="BK364" s="112"/>
      <c r="BL364" s="112"/>
      <c r="BM364" s="112"/>
      <c r="BN364" s="112"/>
      <c r="BO364" s="112"/>
      <c r="BP364" s="112"/>
      <c r="BQ364" s="112"/>
      <c r="BR364" s="112"/>
      <c r="BS364" s="112"/>
      <c r="BT364" s="112"/>
      <c r="BU364" s="112"/>
      <c r="BV364" s="112"/>
    </row>
    <row r="365" spans="1:74" s="99" customFormat="1" x14ac:dyDescent="0.2">
      <c r="A365" s="91"/>
      <c r="B365" s="130"/>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c r="AO365" s="112"/>
      <c r="AP365" s="112"/>
      <c r="AQ365" s="112"/>
      <c r="AR365" s="112"/>
      <c r="AS365" s="112"/>
      <c r="AT365" s="112"/>
      <c r="AU365" s="112"/>
      <c r="AV365" s="112"/>
      <c r="AW365" s="112"/>
      <c r="AX365" s="112"/>
      <c r="AY365" s="112"/>
      <c r="AZ365" s="112"/>
      <c r="BA365" s="112"/>
      <c r="BB365" s="112"/>
      <c r="BC365" s="112"/>
      <c r="BD365" s="112"/>
      <c r="BE365" s="112"/>
      <c r="BF365" s="112"/>
      <c r="BG365" s="112"/>
      <c r="BH365" s="112"/>
      <c r="BI365" s="112"/>
      <c r="BJ365" s="112"/>
      <c r="BK365" s="112"/>
      <c r="BL365" s="112"/>
      <c r="BM365" s="112"/>
      <c r="BN365" s="112"/>
      <c r="BO365" s="112"/>
      <c r="BP365" s="112"/>
      <c r="BQ365" s="112"/>
      <c r="BR365" s="112"/>
      <c r="BS365" s="112"/>
      <c r="BT365" s="112"/>
      <c r="BU365" s="112"/>
      <c r="BV365" s="112"/>
    </row>
    <row r="366" spans="1:74" s="99" customFormat="1" x14ac:dyDescent="0.2">
      <c r="A366" s="91"/>
      <c r="B366" s="130"/>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c r="AO366" s="112"/>
      <c r="AP366" s="112"/>
      <c r="AQ366" s="112"/>
      <c r="AR366" s="112"/>
      <c r="AS366" s="112"/>
      <c r="AT366" s="112"/>
      <c r="AU366" s="112"/>
      <c r="AV366" s="112"/>
      <c r="AW366" s="112"/>
      <c r="AX366" s="112"/>
      <c r="AY366" s="112"/>
      <c r="AZ366" s="112"/>
      <c r="BA366" s="112"/>
      <c r="BB366" s="112"/>
      <c r="BC366" s="112"/>
      <c r="BD366" s="112"/>
      <c r="BE366" s="112"/>
      <c r="BF366" s="112"/>
      <c r="BG366" s="112"/>
      <c r="BH366" s="112"/>
      <c r="BI366" s="112"/>
      <c r="BJ366" s="112"/>
      <c r="BK366" s="112"/>
      <c r="BL366" s="112"/>
      <c r="BM366" s="112"/>
      <c r="BN366" s="112"/>
      <c r="BO366" s="112"/>
      <c r="BP366" s="112"/>
      <c r="BQ366" s="112"/>
      <c r="BR366" s="112"/>
      <c r="BS366" s="112"/>
      <c r="BT366" s="112"/>
      <c r="BU366" s="112"/>
      <c r="BV366" s="112"/>
    </row>
    <row r="367" spans="1:74" s="99" customFormat="1" x14ac:dyDescent="0.2">
      <c r="A367" s="91"/>
      <c r="B367" s="130"/>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2"/>
      <c r="AY367" s="112"/>
      <c r="AZ367" s="112"/>
      <c r="BA367" s="112"/>
      <c r="BB367" s="112"/>
      <c r="BC367" s="112"/>
      <c r="BD367" s="112"/>
      <c r="BE367" s="112"/>
      <c r="BF367" s="112"/>
      <c r="BG367" s="112"/>
      <c r="BH367" s="112"/>
      <c r="BI367" s="112"/>
      <c r="BJ367" s="112"/>
      <c r="BK367" s="112"/>
      <c r="BL367" s="112"/>
      <c r="BM367" s="112"/>
      <c r="BN367" s="112"/>
      <c r="BO367" s="112"/>
      <c r="BP367" s="112"/>
      <c r="BQ367" s="112"/>
      <c r="BR367" s="112"/>
      <c r="BS367" s="112"/>
      <c r="BT367" s="112"/>
      <c r="BU367" s="112"/>
      <c r="BV367" s="112"/>
    </row>
    <row r="368" spans="1:74" s="99" customFormat="1" x14ac:dyDescent="0.2">
      <c r="A368" s="91"/>
      <c r="B368" s="130"/>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2"/>
      <c r="AP368" s="112"/>
      <c r="AQ368" s="112"/>
      <c r="AR368" s="112"/>
      <c r="AS368" s="112"/>
      <c r="AT368" s="112"/>
      <c r="AU368" s="112"/>
      <c r="AV368" s="112"/>
      <c r="AW368" s="112"/>
      <c r="AX368" s="112"/>
      <c r="AY368" s="112"/>
      <c r="AZ368" s="112"/>
      <c r="BA368" s="112"/>
      <c r="BB368" s="112"/>
      <c r="BC368" s="112"/>
      <c r="BD368" s="112"/>
      <c r="BE368" s="112"/>
      <c r="BF368" s="112"/>
      <c r="BG368" s="112"/>
      <c r="BH368" s="112"/>
      <c r="BI368" s="112"/>
      <c r="BJ368" s="112"/>
      <c r="BK368" s="112"/>
      <c r="BL368" s="112"/>
      <c r="BM368" s="112"/>
      <c r="BN368" s="112"/>
      <c r="BO368" s="112"/>
      <c r="BP368" s="112"/>
      <c r="BQ368" s="112"/>
      <c r="BR368" s="112"/>
      <c r="BS368" s="112"/>
      <c r="BT368" s="112"/>
      <c r="BU368" s="112"/>
      <c r="BV368" s="112"/>
    </row>
    <row r="369" spans="1:74" s="99" customFormat="1" x14ac:dyDescent="0.2">
      <c r="A369" s="91"/>
      <c r="B369" s="130"/>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12"/>
      <c r="AY369" s="112"/>
      <c r="AZ369" s="112"/>
      <c r="BA369" s="112"/>
      <c r="BB369" s="112"/>
      <c r="BC369" s="112"/>
      <c r="BD369" s="112"/>
      <c r="BE369" s="112"/>
      <c r="BF369" s="112"/>
      <c r="BG369" s="112"/>
      <c r="BH369" s="112"/>
      <c r="BI369" s="112"/>
      <c r="BJ369" s="112"/>
      <c r="BK369" s="112"/>
      <c r="BL369" s="112"/>
      <c r="BM369" s="112"/>
      <c r="BN369" s="112"/>
      <c r="BO369" s="112"/>
      <c r="BP369" s="112"/>
      <c r="BQ369" s="112"/>
      <c r="BR369" s="112"/>
      <c r="BS369" s="112"/>
      <c r="BT369" s="112"/>
      <c r="BU369" s="112"/>
      <c r="BV369" s="112"/>
    </row>
    <row r="370" spans="1:74" s="99" customFormat="1" x14ac:dyDescent="0.2">
      <c r="A370" s="91"/>
      <c r="B370" s="130"/>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c r="AO370" s="112"/>
      <c r="AP370" s="112"/>
      <c r="AQ370" s="112"/>
      <c r="AR370" s="112"/>
      <c r="AS370" s="112"/>
      <c r="AT370" s="112"/>
      <c r="AU370" s="112"/>
      <c r="AV370" s="112"/>
      <c r="AW370" s="112"/>
      <c r="AX370" s="112"/>
      <c r="AY370" s="112"/>
      <c r="AZ370" s="112"/>
      <c r="BA370" s="112"/>
      <c r="BB370" s="112"/>
      <c r="BC370" s="112"/>
      <c r="BD370" s="112"/>
      <c r="BE370" s="112"/>
      <c r="BF370" s="112"/>
      <c r="BG370" s="112"/>
      <c r="BH370" s="112"/>
      <c r="BI370" s="112"/>
      <c r="BJ370" s="112"/>
      <c r="BK370" s="112"/>
      <c r="BL370" s="112"/>
      <c r="BM370" s="112"/>
      <c r="BN370" s="112"/>
      <c r="BO370" s="112"/>
      <c r="BP370" s="112"/>
      <c r="BQ370" s="112"/>
      <c r="BR370" s="112"/>
      <c r="BS370" s="112"/>
      <c r="BT370" s="112"/>
      <c r="BU370" s="112"/>
      <c r="BV370" s="112"/>
    </row>
    <row r="371" spans="1:74" s="99" customFormat="1" x14ac:dyDescent="0.2">
      <c r="A371" s="91"/>
      <c r="B371" s="130"/>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c r="AO371" s="112"/>
      <c r="AP371" s="112"/>
      <c r="AQ371" s="112"/>
      <c r="AR371" s="112"/>
      <c r="AS371" s="112"/>
      <c r="AT371" s="112"/>
      <c r="AU371" s="112"/>
      <c r="AV371" s="112"/>
      <c r="AW371" s="112"/>
      <c r="AX371" s="112"/>
      <c r="AY371" s="112"/>
      <c r="AZ371" s="112"/>
      <c r="BA371" s="112"/>
      <c r="BB371" s="112"/>
      <c r="BC371" s="112"/>
      <c r="BD371" s="112"/>
      <c r="BE371" s="112"/>
      <c r="BF371" s="112"/>
      <c r="BG371" s="112"/>
      <c r="BH371" s="112"/>
      <c r="BI371" s="112"/>
      <c r="BJ371" s="112"/>
      <c r="BK371" s="112"/>
      <c r="BL371" s="112"/>
      <c r="BM371" s="112"/>
      <c r="BN371" s="112"/>
      <c r="BO371" s="112"/>
      <c r="BP371" s="112"/>
      <c r="BQ371" s="112"/>
      <c r="BR371" s="112"/>
      <c r="BS371" s="112"/>
      <c r="BT371" s="112"/>
      <c r="BU371" s="112"/>
      <c r="BV371" s="112"/>
    </row>
    <row r="372" spans="1:74" s="99" customFormat="1" x14ac:dyDescent="0.2">
      <c r="A372" s="91"/>
      <c r="B372" s="130"/>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c r="AO372" s="112"/>
      <c r="AP372" s="112"/>
      <c r="AQ372" s="112"/>
      <c r="AR372" s="112"/>
      <c r="AS372" s="112"/>
      <c r="AT372" s="112"/>
      <c r="AU372" s="112"/>
      <c r="AV372" s="112"/>
      <c r="AW372" s="112"/>
      <c r="AX372" s="112"/>
      <c r="AY372" s="112"/>
      <c r="AZ372" s="112"/>
      <c r="BA372" s="112"/>
      <c r="BB372" s="112"/>
      <c r="BC372" s="112"/>
      <c r="BD372" s="112"/>
      <c r="BE372" s="112"/>
      <c r="BF372" s="112"/>
      <c r="BG372" s="112"/>
      <c r="BH372" s="112"/>
      <c r="BI372" s="112"/>
      <c r="BJ372" s="112"/>
      <c r="BK372" s="112"/>
      <c r="BL372" s="112"/>
      <c r="BM372" s="112"/>
      <c r="BN372" s="112"/>
      <c r="BO372" s="112"/>
      <c r="BP372" s="112"/>
      <c r="BQ372" s="112"/>
      <c r="BR372" s="112"/>
      <c r="BS372" s="112"/>
      <c r="BT372" s="112"/>
      <c r="BU372" s="112"/>
      <c r="BV372" s="112"/>
    </row>
    <row r="373" spans="1:74" s="99" customFormat="1" x14ac:dyDescent="0.2">
      <c r="A373" s="91"/>
      <c r="B373" s="130"/>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c r="AO373" s="112"/>
      <c r="AP373" s="112"/>
      <c r="AQ373" s="112"/>
      <c r="AR373" s="112"/>
      <c r="AS373" s="112"/>
      <c r="AT373" s="112"/>
      <c r="AU373" s="112"/>
      <c r="AV373" s="112"/>
      <c r="AW373" s="112"/>
      <c r="AX373" s="112"/>
      <c r="AY373" s="112"/>
      <c r="AZ373" s="112"/>
      <c r="BA373" s="112"/>
      <c r="BB373" s="112"/>
      <c r="BC373" s="112"/>
      <c r="BD373" s="112"/>
      <c r="BE373" s="112"/>
      <c r="BF373" s="112"/>
      <c r="BG373" s="112"/>
      <c r="BH373" s="112"/>
      <c r="BI373" s="112"/>
      <c r="BJ373" s="112"/>
      <c r="BK373" s="112"/>
      <c r="BL373" s="112"/>
      <c r="BM373" s="112"/>
      <c r="BN373" s="112"/>
      <c r="BO373" s="112"/>
      <c r="BP373" s="112"/>
      <c r="BQ373" s="112"/>
      <c r="BR373" s="112"/>
      <c r="BS373" s="112"/>
      <c r="BT373" s="112"/>
      <c r="BU373" s="112"/>
      <c r="BV373" s="112"/>
    </row>
    <row r="374" spans="1:74" s="99" customFormat="1" x14ac:dyDescent="0.2">
      <c r="A374" s="91"/>
      <c r="B374" s="130"/>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c r="AO374" s="112"/>
      <c r="AP374" s="112"/>
      <c r="AQ374" s="112"/>
      <c r="AR374" s="112"/>
      <c r="AS374" s="112"/>
      <c r="AT374" s="112"/>
      <c r="AU374" s="112"/>
      <c r="AV374" s="112"/>
      <c r="AW374" s="112"/>
      <c r="AX374" s="112"/>
      <c r="AY374" s="112"/>
      <c r="AZ374" s="112"/>
      <c r="BA374" s="112"/>
      <c r="BB374" s="112"/>
      <c r="BC374" s="112"/>
      <c r="BD374" s="112"/>
      <c r="BE374" s="112"/>
      <c r="BF374" s="112"/>
      <c r="BG374" s="112"/>
      <c r="BH374" s="112"/>
      <c r="BI374" s="112"/>
      <c r="BJ374" s="112"/>
      <c r="BK374" s="112"/>
      <c r="BL374" s="112"/>
      <c r="BM374" s="112"/>
      <c r="BN374" s="112"/>
      <c r="BO374" s="112"/>
      <c r="BP374" s="112"/>
      <c r="BQ374" s="112"/>
      <c r="BR374" s="112"/>
      <c r="BS374" s="112"/>
      <c r="BT374" s="112"/>
      <c r="BU374" s="112"/>
      <c r="BV374" s="112"/>
    </row>
    <row r="375" spans="1:74" s="99" customFormat="1" x14ac:dyDescent="0.2">
      <c r="A375" s="91"/>
      <c r="B375" s="130"/>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c r="AO375" s="112"/>
      <c r="AP375" s="112"/>
      <c r="AQ375" s="112"/>
      <c r="AR375" s="112"/>
      <c r="AS375" s="112"/>
      <c r="AT375" s="112"/>
      <c r="AU375" s="112"/>
      <c r="AV375" s="112"/>
      <c r="AW375" s="112"/>
      <c r="AX375" s="112"/>
      <c r="AY375" s="112"/>
      <c r="AZ375" s="112"/>
      <c r="BA375" s="112"/>
      <c r="BB375" s="112"/>
      <c r="BC375" s="112"/>
      <c r="BD375" s="112"/>
      <c r="BE375" s="112"/>
      <c r="BF375" s="112"/>
      <c r="BG375" s="112"/>
      <c r="BH375" s="112"/>
      <c r="BI375" s="112"/>
      <c r="BJ375" s="112"/>
      <c r="BK375" s="112"/>
      <c r="BL375" s="112"/>
      <c r="BM375" s="112"/>
      <c r="BN375" s="112"/>
      <c r="BO375" s="112"/>
      <c r="BP375" s="112"/>
      <c r="BQ375" s="112"/>
      <c r="BR375" s="112"/>
      <c r="BS375" s="112"/>
      <c r="BT375" s="112"/>
      <c r="BU375" s="112"/>
      <c r="BV375" s="112"/>
    </row>
    <row r="376" spans="1:74" s="99" customFormat="1" x14ac:dyDescent="0.2">
      <c r="A376" s="91"/>
      <c r="B376" s="130"/>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c r="AO376" s="112"/>
      <c r="AP376" s="112"/>
      <c r="AQ376" s="112"/>
      <c r="AR376" s="112"/>
      <c r="AS376" s="112"/>
      <c r="AT376" s="112"/>
      <c r="AU376" s="112"/>
      <c r="AV376" s="112"/>
      <c r="AW376" s="112"/>
      <c r="AX376" s="112"/>
      <c r="AY376" s="112"/>
      <c r="AZ376" s="112"/>
      <c r="BA376" s="112"/>
      <c r="BB376" s="112"/>
      <c r="BC376" s="112"/>
      <c r="BD376" s="112"/>
      <c r="BE376" s="112"/>
      <c r="BF376" s="112"/>
      <c r="BG376" s="112"/>
      <c r="BH376" s="112"/>
      <c r="BI376" s="112"/>
      <c r="BJ376" s="112"/>
      <c r="BK376" s="112"/>
      <c r="BL376" s="112"/>
      <c r="BM376" s="112"/>
      <c r="BN376" s="112"/>
      <c r="BO376" s="112"/>
      <c r="BP376" s="112"/>
      <c r="BQ376" s="112"/>
      <c r="BR376" s="112"/>
      <c r="BS376" s="112"/>
      <c r="BT376" s="112"/>
      <c r="BU376" s="112"/>
      <c r="BV376" s="112"/>
    </row>
    <row r="377" spans="1:74" s="99" customFormat="1" x14ac:dyDescent="0.2">
      <c r="A377" s="91"/>
      <c r="B377" s="130"/>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c r="AO377" s="112"/>
      <c r="AP377" s="112"/>
      <c r="AQ377" s="112"/>
      <c r="AR377" s="112"/>
      <c r="AS377" s="112"/>
      <c r="AT377" s="112"/>
      <c r="AU377" s="112"/>
      <c r="AV377" s="112"/>
      <c r="AW377" s="112"/>
      <c r="AX377" s="112"/>
      <c r="AY377" s="112"/>
      <c r="AZ377" s="112"/>
      <c r="BA377" s="112"/>
      <c r="BB377" s="112"/>
      <c r="BC377" s="112"/>
      <c r="BD377" s="112"/>
      <c r="BE377" s="112"/>
      <c r="BF377" s="112"/>
      <c r="BG377" s="112"/>
      <c r="BH377" s="112"/>
      <c r="BI377" s="112"/>
      <c r="BJ377" s="112"/>
      <c r="BK377" s="112"/>
      <c r="BL377" s="112"/>
      <c r="BM377" s="112"/>
      <c r="BN377" s="112"/>
      <c r="BO377" s="112"/>
      <c r="BP377" s="112"/>
      <c r="BQ377" s="112"/>
      <c r="BR377" s="112"/>
      <c r="BS377" s="112"/>
      <c r="BT377" s="112"/>
      <c r="BU377" s="112"/>
      <c r="BV377" s="112"/>
    </row>
    <row r="378" spans="1:74" s="99" customFormat="1" x14ac:dyDescent="0.2">
      <c r="A378" s="91"/>
      <c r="B378" s="130"/>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c r="AO378" s="112"/>
      <c r="AP378" s="112"/>
      <c r="AQ378" s="112"/>
      <c r="AR378" s="112"/>
      <c r="AS378" s="112"/>
      <c r="AT378" s="112"/>
      <c r="AU378" s="112"/>
      <c r="AV378" s="112"/>
      <c r="AW378" s="112"/>
      <c r="AX378" s="112"/>
      <c r="AY378" s="112"/>
      <c r="AZ378" s="112"/>
      <c r="BA378" s="112"/>
      <c r="BB378" s="112"/>
      <c r="BC378" s="112"/>
      <c r="BD378" s="112"/>
      <c r="BE378" s="112"/>
      <c r="BF378" s="112"/>
      <c r="BG378" s="112"/>
      <c r="BH378" s="112"/>
      <c r="BI378" s="112"/>
      <c r="BJ378" s="112"/>
      <c r="BK378" s="112"/>
      <c r="BL378" s="112"/>
      <c r="BM378" s="112"/>
      <c r="BN378" s="112"/>
      <c r="BO378" s="112"/>
      <c r="BP378" s="112"/>
      <c r="BQ378" s="112"/>
      <c r="BR378" s="112"/>
      <c r="BS378" s="112"/>
      <c r="BT378" s="112"/>
      <c r="BU378" s="112"/>
      <c r="BV378" s="112"/>
    </row>
    <row r="379" spans="1:74" s="99" customFormat="1" x14ac:dyDescent="0.2">
      <c r="A379" s="91"/>
      <c r="B379" s="130"/>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c r="AO379" s="112"/>
      <c r="AP379" s="112"/>
      <c r="AQ379" s="112"/>
      <c r="AR379" s="112"/>
      <c r="AS379" s="112"/>
      <c r="AT379" s="112"/>
      <c r="AU379" s="112"/>
      <c r="AV379" s="112"/>
      <c r="AW379" s="112"/>
      <c r="AX379" s="112"/>
      <c r="AY379" s="112"/>
      <c r="AZ379" s="112"/>
      <c r="BA379" s="112"/>
      <c r="BB379" s="112"/>
      <c r="BC379" s="112"/>
      <c r="BD379" s="112"/>
      <c r="BE379" s="112"/>
      <c r="BF379" s="112"/>
      <c r="BG379" s="112"/>
      <c r="BH379" s="112"/>
      <c r="BI379" s="112"/>
      <c r="BJ379" s="112"/>
      <c r="BK379" s="112"/>
      <c r="BL379" s="112"/>
      <c r="BM379" s="112"/>
      <c r="BN379" s="112"/>
      <c r="BO379" s="112"/>
      <c r="BP379" s="112"/>
      <c r="BQ379" s="112"/>
      <c r="BR379" s="112"/>
      <c r="BS379" s="112"/>
      <c r="BT379" s="112"/>
      <c r="BU379" s="112"/>
      <c r="BV379" s="112"/>
    </row>
    <row r="380" spans="1:74" s="99" customFormat="1" x14ac:dyDescent="0.2">
      <c r="A380" s="91"/>
      <c r="B380" s="130"/>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c r="AO380" s="112"/>
      <c r="AP380" s="112"/>
      <c r="AQ380" s="112"/>
      <c r="AR380" s="112"/>
      <c r="AS380" s="112"/>
      <c r="AT380" s="112"/>
      <c r="AU380" s="112"/>
      <c r="AV380" s="112"/>
      <c r="AW380" s="112"/>
      <c r="AX380" s="112"/>
      <c r="AY380" s="112"/>
      <c r="AZ380" s="112"/>
      <c r="BA380" s="112"/>
      <c r="BB380" s="112"/>
      <c r="BC380" s="112"/>
      <c r="BD380" s="112"/>
      <c r="BE380" s="112"/>
      <c r="BF380" s="112"/>
      <c r="BG380" s="112"/>
      <c r="BH380" s="112"/>
      <c r="BI380" s="112"/>
      <c r="BJ380" s="112"/>
      <c r="BK380" s="112"/>
      <c r="BL380" s="112"/>
      <c r="BM380" s="112"/>
      <c r="BN380" s="112"/>
      <c r="BO380" s="112"/>
      <c r="BP380" s="112"/>
      <c r="BQ380" s="112"/>
      <c r="BR380" s="112"/>
      <c r="BS380" s="112"/>
      <c r="BT380" s="112"/>
      <c r="BU380" s="112"/>
      <c r="BV380" s="112"/>
    </row>
    <row r="381" spans="1:74" s="99" customFormat="1" x14ac:dyDescent="0.2">
      <c r="A381" s="91"/>
      <c r="B381" s="130"/>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c r="AO381" s="112"/>
      <c r="AP381" s="112"/>
      <c r="AQ381" s="112"/>
      <c r="AR381" s="112"/>
      <c r="AS381" s="112"/>
      <c r="AT381" s="112"/>
      <c r="AU381" s="112"/>
      <c r="AV381" s="112"/>
      <c r="AW381" s="112"/>
      <c r="AX381" s="112"/>
      <c r="AY381" s="112"/>
      <c r="AZ381" s="112"/>
      <c r="BA381" s="112"/>
      <c r="BB381" s="112"/>
      <c r="BC381" s="112"/>
      <c r="BD381" s="112"/>
      <c r="BE381" s="112"/>
      <c r="BF381" s="112"/>
      <c r="BG381" s="112"/>
      <c r="BH381" s="112"/>
      <c r="BI381" s="112"/>
      <c r="BJ381" s="112"/>
      <c r="BK381" s="112"/>
      <c r="BL381" s="112"/>
      <c r="BM381" s="112"/>
      <c r="BN381" s="112"/>
      <c r="BO381" s="112"/>
      <c r="BP381" s="112"/>
      <c r="BQ381" s="112"/>
      <c r="BR381" s="112"/>
      <c r="BS381" s="112"/>
      <c r="BT381" s="112"/>
      <c r="BU381" s="112"/>
      <c r="BV381" s="112"/>
    </row>
    <row r="382" spans="1:74" s="99" customFormat="1" x14ac:dyDescent="0.2">
      <c r="A382" s="91"/>
      <c r="B382" s="130"/>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c r="AO382" s="112"/>
      <c r="AP382" s="112"/>
      <c r="AQ382" s="112"/>
      <c r="AR382" s="112"/>
      <c r="AS382" s="112"/>
      <c r="AT382" s="112"/>
      <c r="AU382" s="112"/>
      <c r="AV382" s="112"/>
      <c r="AW382" s="112"/>
      <c r="AX382" s="112"/>
      <c r="AY382" s="112"/>
      <c r="AZ382" s="112"/>
      <c r="BA382" s="112"/>
      <c r="BB382" s="112"/>
      <c r="BC382" s="112"/>
      <c r="BD382" s="112"/>
      <c r="BE382" s="112"/>
      <c r="BF382" s="112"/>
      <c r="BG382" s="112"/>
      <c r="BH382" s="112"/>
      <c r="BI382" s="112"/>
      <c r="BJ382" s="112"/>
      <c r="BK382" s="112"/>
      <c r="BL382" s="112"/>
      <c r="BM382" s="112"/>
      <c r="BN382" s="112"/>
      <c r="BO382" s="112"/>
      <c r="BP382" s="112"/>
      <c r="BQ382" s="112"/>
      <c r="BR382" s="112"/>
      <c r="BS382" s="112"/>
      <c r="BT382" s="112"/>
      <c r="BU382" s="112"/>
      <c r="BV382" s="112"/>
    </row>
    <row r="383" spans="1:74" s="99" customFormat="1" x14ac:dyDescent="0.2">
      <c r="A383" s="91"/>
      <c r="B383" s="130"/>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c r="AO383" s="112"/>
      <c r="AP383" s="112"/>
      <c r="AQ383" s="112"/>
      <c r="AR383" s="112"/>
      <c r="AS383" s="112"/>
      <c r="AT383" s="112"/>
      <c r="AU383" s="112"/>
      <c r="AV383" s="112"/>
      <c r="AW383" s="112"/>
      <c r="AX383" s="112"/>
      <c r="AY383" s="112"/>
      <c r="AZ383" s="112"/>
      <c r="BA383" s="112"/>
      <c r="BB383" s="112"/>
      <c r="BC383" s="112"/>
      <c r="BD383" s="112"/>
      <c r="BE383" s="112"/>
      <c r="BF383" s="112"/>
      <c r="BG383" s="112"/>
      <c r="BH383" s="112"/>
      <c r="BI383" s="112"/>
      <c r="BJ383" s="112"/>
      <c r="BK383" s="112"/>
      <c r="BL383" s="112"/>
      <c r="BM383" s="112"/>
      <c r="BN383" s="112"/>
      <c r="BO383" s="112"/>
      <c r="BP383" s="112"/>
      <c r="BQ383" s="112"/>
      <c r="BR383" s="112"/>
      <c r="BS383" s="112"/>
      <c r="BT383" s="112"/>
      <c r="BU383" s="112"/>
      <c r="BV383" s="112"/>
    </row>
    <row r="384" spans="1:74" s="99" customFormat="1" x14ac:dyDescent="0.2">
      <c r="A384" s="91"/>
      <c r="B384" s="130"/>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c r="AO384" s="112"/>
      <c r="AP384" s="112"/>
      <c r="AQ384" s="112"/>
      <c r="AR384" s="112"/>
      <c r="AS384" s="112"/>
      <c r="AT384" s="112"/>
      <c r="AU384" s="112"/>
      <c r="AV384" s="112"/>
      <c r="AW384" s="112"/>
      <c r="AX384" s="112"/>
      <c r="AY384" s="112"/>
      <c r="AZ384" s="112"/>
      <c r="BA384" s="112"/>
      <c r="BB384" s="112"/>
      <c r="BC384" s="112"/>
      <c r="BD384" s="112"/>
      <c r="BE384" s="112"/>
      <c r="BF384" s="112"/>
      <c r="BG384" s="112"/>
      <c r="BH384" s="112"/>
      <c r="BI384" s="112"/>
      <c r="BJ384" s="112"/>
      <c r="BK384" s="112"/>
      <c r="BL384" s="112"/>
      <c r="BM384" s="112"/>
      <c r="BN384" s="112"/>
      <c r="BO384" s="112"/>
      <c r="BP384" s="112"/>
      <c r="BQ384" s="112"/>
      <c r="BR384" s="112"/>
      <c r="BS384" s="112"/>
      <c r="BT384" s="112"/>
      <c r="BU384" s="112"/>
      <c r="BV384" s="112"/>
    </row>
    <row r="385" spans="1:74" s="99" customFormat="1" x14ac:dyDescent="0.2">
      <c r="A385" s="91"/>
      <c r="B385" s="130"/>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c r="AO385" s="112"/>
      <c r="AP385" s="112"/>
      <c r="AQ385" s="112"/>
      <c r="AR385" s="112"/>
      <c r="AS385" s="112"/>
      <c r="AT385" s="112"/>
      <c r="AU385" s="112"/>
      <c r="AV385" s="112"/>
      <c r="AW385" s="112"/>
      <c r="AX385" s="112"/>
      <c r="AY385" s="112"/>
      <c r="AZ385" s="112"/>
      <c r="BA385" s="112"/>
      <c r="BB385" s="112"/>
      <c r="BC385" s="112"/>
      <c r="BD385" s="112"/>
      <c r="BE385" s="112"/>
      <c r="BF385" s="112"/>
      <c r="BG385" s="112"/>
      <c r="BH385" s="112"/>
      <c r="BI385" s="112"/>
      <c r="BJ385" s="112"/>
      <c r="BK385" s="112"/>
      <c r="BL385" s="112"/>
      <c r="BM385" s="112"/>
      <c r="BN385" s="112"/>
      <c r="BO385" s="112"/>
      <c r="BP385" s="112"/>
      <c r="BQ385" s="112"/>
      <c r="BR385" s="112"/>
      <c r="BS385" s="112"/>
      <c r="BT385" s="112"/>
      <c r="BU385" s="112"/>
      <c r="BV385" s="112"/>
    </row>
    <row r="386" spans="1:74" s="99" customFormat="1" x14ac:dyDescent="0.2">
      <c r="A386" s="91"/>
      <c r="B386" s="130"/>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c r="AO386" s="112"/>
      <c r="AP386" s="112"/>
      <c r="AQ386" s="112"/>
      <c r="AR386" s="112"/>
      <c r="AS386" s="112"/>
      <c r="AT386" s="112"/>
      <c r="AU386" s="112"/>
      <c r="AV386" s="112"/>
      <c r="AW386" s="112"/>
      <c r="AX386" s="112"/>
      <c r="AY386" s="112"/>
      <c r="AZ386" s="112"/>
      <c r="BA386" s="112"/>
      <c r="BB386" s="112"/>
      <c r="BC386" s="112"/>
      <c r="BD386" s="112"/>
      <c r="BE386" s="112"/>
      <c r="BF386" s="112"/>
      <c r="BG386" s="112"/>
      <c r="BH386" s="112"/>
      <c r="BI386" s="112"/>
      <c r="BJ386" s="112"/>
      <c r="BK386" s="112"/>
      <c r="BL386" s="112"/>
      <c r="BM386" s="112"/>
      <c r="BN386" s="112"/>
      <c r="BO386" s="112"/>
      <c r="BP386" s="112"/>
      <c r="BQ386" s="112"/>
      <c r="BR386" s="112"/>
      <c r="BS386" s="112"/>
      <c r="BT386" s="112"/>
      <c r="BU386" s="112"/>
      <c r="BV386" s="112"/>
    </row>
    <row r="387" spans="1:74" s="99" customFormat="1" x14ac:dyDescent="0.2">
      <c r="A387" s="91"/>
      <c r="B387" s="130"/>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c r="AO387" s="112"/>
      <c r="AP387" s="112"/>
      <c r="AQ387" s="112"/>
      <c r="AR387" s="112"/>
      <c r="AS387" s="112"/>
      <c r="AT387" s="112"/>
      <c r="AU387" s="112"/>
      <c r="AV387" s="112"/>
      <c r="AW387" s="112"/>
      <c r="AX387" s="112"/>
      <c r="AY387" s="112"/>
      <c r="AZ387" s="112"/>
      <c r="BA387" s="112"/>
      <c r="BB387" s="112"/>
      <c r="BC387" s="112"/>
      <c r="BD387" s="112"/>
      <c r="BE387" s="112"/>
      <c r="BF387" s="112"/>
      <c r="BG387" s="112"/>
      <c r="BH387" s="112"/>
      <c r="BI387" s="112"/>
      <c r="BJ387" s="112"/>
      <c r="BK387" s="112"/>
      <c r="BL387" s="112"/>
      <c r="BM387" s="112"/>
      <c r="BN387" s="112"/>
      <c r="BO387" s="112"/>
      <c r="BP387" s="112"/>
      <c r="BQ387" s="112"/>
      <c r="BR387" s="112"/>
      <c r="BS387" s="112"/>
      <c r="BT387" s="112"/>
      <c r="BU387" s="112"/>
      <c r="BV387" s="112"/>
    </row>
    <row r="388" spans="1:74" s="99" customFormat="1" x14ac:dyDescent="0.2">
      <c r="A388" s="91"/>
      <c r="B388" s="130"/>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c r="AO388" s="112"/>
      <c r="AP388" s="112"/>
      <c r="AQ388" s="112"/>
      <c r="AR388" s="112"/>
      <c r="AS388" s="112"/>
      <c r="AT388" s="112"/>
      <c r="AU388" s="112"/>
      <c r="AV388" s="112"/>
      <c r="AW388" s="112"/>
      <c r="AX388" s="112"/>
      <c r="AY388" s="112"/>
      <c r="AZ388" s="112"/>
      <c r="BA388" s="112"/>
      <c r="BB388" s="112"/>
      <c r="BC388" s="112"/>
      <c r="BD388" s="112"/>
      <c r="BE388" s="112"/>
      <c r="BF388" s="112"/>
      <c r="BG388" s="112"/>
      <c r="BH388" s="112"/>
      <c r="BI388" s="112"/>
      <c r="BJ388" s="112"/>
      <c r="BK388" s="112"/>
      <c r="BL388" s="112"/>
      <c r="BM388" s="112"/>
      <c r="BN388" s="112"/>
      <c r="BO388" s="112"/>
      <c r="BP388" s="112"/>
      <c r="BQ388" s="112"/>
      <c r="BR388" s="112"/>
      <c r="BS388" s="112"/>
      <c r="BT388" s="112"/>
      <c r="BU388" s="112"/>
      <c r="BV388" s="112"/>
    </row>
    <row r="389" spans="1:74" s="99" customFormat="1" x14ac:dyDescent="0.2">
      <c r="A389" s="91"/>
      <c r="B389" s="130"/>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c r="AO389" s="112"/>
      <c r="AP389" s="112"/>
      <c r="AQ389" s="112"/>
      <c r="AR389" s="112"/>
      <c r="AS389" s="112"/>
      <c r="AT389" s="112"/>
      <c r="AU389" s="112"/>
      <c r="AV389" s="112"/>
      <c r="AW389" s="112"/>
      <c r="AX389" s="112"/>
      <c r="AY389" s="112"/>
      <c r="AZ389" s="112"/>
      <c r="BA389" s="112"/>
      <c r="BB389" s="112"/>
      <c r="BC389" s="112"/>
      <c r="BD389" s="112"/>
      <c r="BE389" s="112"/>
      <c r="BF389" s="112"/>
      <c r="BG389" s="112"/>
      <c r="BH389" s="112"/>
      <c r="BI389" s="112"/>
      <c r="BJ389" s="112"/>
      <c r="BK389" s="112"/>
      <c r="BL389" s="112"/>
      <c r="BM389" s="112"/>
      <c r="BN389" s="112"/>
      <c r="BO389" s="112"/>
      <c r="BP389" s="112"/>
      <c r="BQ389" s="112"/>
      <c r="BR389" s="112"/>
      <c r="BS389" s="112"/>
      <c r="BT389" s="112"/>
      <c r="BU389" s="112"/>
      <c r="BV389" s="112"/>
    </row>
    <row r="390" spans="1:74" s="99" customFormat="1" x14ac:dyDescent="0.2">
      <c r="A390" s="91"/>
      <c r="B390" s="130"/>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c r="AO390" s="112"/>
      <c r="AP390" s="112"/>
      <c r="AQ390" s="112"/>
      <c r="AR390" s="112"/>
      <c r="AS390" s="112"/>
      <c r="AT390" s="112"/>
      <c r="AU390" s="112"/>
      <c r="AV390" s="112"/>
      <c r="AW390" s="112"/>
      <c r="AX390" s="112"/>
      <c r="AY390" s="112"/>
      <c r="AZ390" s="112"/>
      <c r="BA390" s="112"/>
      <c r="BB390" s="112"/>
      <c r="BC390" s="112"/>
      <c r="BD390" s="112"/>
      <c r="BE390" s="112"/>
      <c r="BF390" s="112"/>
      <c r="BG390" s="112"/>
      <c r="BH390" s="112"/>
      <c r="BI390" s="112"/>
      <c r="BJ390" s="112"/>
      <c r="BK390" s="112"/>
      <c r="BL390" s="112"/>
      <c r="BM390" s="112"/>
      <c r="BN390" s="112"/>
      <c r="BO390" s="112"/>
      <c r="BP390" s="112"/>
      <c r="BQ390" s="112"/>
      <c r="BR390" s="112"/>
      <c r="BS390" s="112"/>
      <c r="BT390" s="112"/>
      <c r="BU390" s="112"/>
      <c r="BV390" s="112"/>
    </row>
    <row r="391" spans="1:74" s="99" customFormat="1" x14ac:dyDescent="0.2">
      <c r="A391" s="91"/>
      <c r="B391" s="130"/>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c r="AO391" s="112"/>
      <c r="AP391" s="112"/>
      <c r="AQ391" s="112"/>
      <c r="AR391" s="112"/>
      <c r="AS391" s="112"/>
      <c r="AT391" s="112"/>
      <c r="AU391" s="112"/>
      <c r="AV391" s="112"/>
      <c r="AW391" s="112"/>
      <c r="AX391" s="112"/>
      <c r="AY391" s="112"/>
      <c r="AZ391" s="112"/>
      <c r="BA391" s="112"/>
      <c r="BB391" s="112"/>
      <c r="BC391" s="112"/>
      <c r="BD391" s="112"/>
      <c r="BE391" s="112"/>
      <c r="BF391" s="112"/>
      <c r="BG391" s="112"/>
      <c r="BH391" s="112"/>
      <c r="BI391" s="112"/>
      <c r="BJ391" s="112"/>
      <c r="BK391" s="112"/>
      <c r="BL391" s="112"/>
      <c r="BM391" s="112"/>
      <c r="BN391" s="112"/>
      <c r="BO391" s="112"/>
      <c r="BP391" s="112"/>
      <c r="BQ391" s="112"/>
      <c r="BR391" s="112"/>
      <c r="BS391" s="112"/>
      <c r="BT391" s="112"/>
      <c r="BU391" s="112"/>
      <c r="BV391" s="112"/>
    </row>
    <row r="392" spans="1:74" s="99" customFormat="1" x14ac:dyDescent="0.2">
      <c r="A392" s="91"/>
      <c r="B392" s="130"/>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c r="AO392" s="112"/>
      <c r="AP392" s="112"/>
      <c r="AQ392" s="112"/>
      <c r="AR392" s="112"/>
      <c r="AS392" s="112"/>
      <c r="AT392" s="112"/>
      <c r="AU392" s="112"/>
      <c r="AV392" s="112"/>
      <c r="AW392" s="112"/>
      <c r="AX392" s="112"/>
      <c r="AY392" s="112"/>
      <c r="AZ392" s="112"/>
      <c r="BA392" s="112"/>
      <c r="BB392" s="112"/>
      <c r="BC392" s="112"/>
      <c r="BD392" s="112"/>
      <c r="BE392" s="112"/>
      <c r="BF392" s="112"/>
      <c r="BG392" s="112"/>
      <c r="BH392" s="112"/>
      <c r="BI392" s="112"/>
      <c r="BJ392" s="112"/>
      <c r="BK392" s="112"/>
      <c r="BL392" s="112"/>
      <c r="BM392" s="112"/>
      <c r="BN392" s="112"/>
      <c r="BO392" s="112"/>
      <c r="BP392" s="112"/>
      <c r="BQ392" s="112"/>
      <c r="BR392" s="112"/>
      <c r="BS392" s="112"/>
      <c r="BT392" s="112"/>
      <c r="BU392" s="112"/>
      <c r="BV392" s="112"/>
    </row>
    <row r="393" spans="1:74" s="99" customFormat="1" x14ac:dyDescent="0.2">
      <c r="A393" s="91"/>
      <c r="B393" s="130"/>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c r="AO393" s="112"/>
      <c r="AP393" s="112"/>
      <c r="AQ393" s="112"/>
      <c r="AR393" s="112"/>
      <c r="AS393" s="112"/>
      <c r="AT393" s="112"/>
      <c r="AU393" s="112"/>
      <c r="AV393" s="112"/>
      <c r="AW393" s="112"/>
      <c r="AX393" s="112"/>
      <c r="AY393" s="112"/>
      <c r="AZ393" s="112"/>
      <c r="BA393" s="112"/>
      <c r="BB393" s="112"/>
      <c r="BC393" s="112"/>
      <c r="BD393" s="112"/>
      <c r="BE393" s="112"/>
      <c r="BF393" s="112"/>
      <c r="BG393" s="112"/>
      <c r="BH393" s="112"/>
      <c r="BI393" s="112"/>
      <c r="BJ393" s="112"/>
      <c r="BK393" s="112"/>
      <c r="BL393" s="112"/>
      <c r="BM393" s="112"/>
      <c r="BN393" s="112"/>
      <c r="BO393" s="112"/>
      <c r="BP393" s="112"/>
      <c r="BQ393" s="112"/>
      <c r="BR393" s="112"/>
      <c r="BS393" s="112"/>
      <c r="BT393" s="112"/>
      <c r="BU393" s="112"/>
      <c r="BV393" s="112"/>
    </row>
    <row r="394" spans="1:74" s="99" customFormat="1" x14ac:dyDescent="0.2">
      <c r="A394" s="91"/>
      <c r="B394" s="130"/>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c r="AO394" s="112"/>
      <c r="AP394" s="112"/>
      <c r="AQ394" s="112"/>
      <c r="AR394" s="112"/>
      <c r="AS394" s="112"/>
      <c r="AT394" s="112"/>
      <c r="AU394" s="112"/>
      <c r="AV394" s="112"/>
      <c r="AW394" s="112"/>
      <c r="AX394" s="112"/>
      <c r="AY394" s="112"/>
      <c r="AZ394" s="112"/>
      <c r="BA394" s="112"/>
      <c r="BB394" s="112"/>
      <c r="BC394" s="112"/>
      <c r="BD394" s="112"/>
      <c r="BE394" s="112"/>
      <c r="BF394" s="112"/>
      <c r="BG394" s="112"/>
      <c r="BH394" s="112"/>
      <c r="BI394" s="112"/>
      <c r="BJ394" s="112"/>
      <c r="BK394" s="112"/>
      <c r="BL394" s="112"/>
      <c r="BM394" s="112"/>
      <c r="BN394" s="112"/>
      <c r="BO394" s="112"/>
      <c r="BP394" s="112"/>
      <c r="BQ394" s="112"/>
      <c r="BR394" s="112"/>
      <c r="BS394" s="112"/>
      <c r="BT394" s="112"/>
      <c r="BU394" s="112"/>
      <c r="BV394" s="112"/>
    </row>
    <row r="395" spans="1:74" s="99" customFormat="1" x14ac:dyDescent="0.2">
      <c r="A395" s="91"/>
      <c r="B395" s="130"/>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c r="AO395" s="112"/>
      <c r="AP395" s="112"/>
      <c r="AQ395" s="112"/>
      <c r="AR395" s="112"/>
      <c r="AS395" s="112"/>
      <c r="AT395" s="112"/>
      <c r="AU395" s="112"/>
      <c r="AV395" s="112"/>
      <c r="AW395" s="112"/>
      <c r="AX395" s="112"/>
      <c r="AY395" s="112"/>
      <c r="AZ395" s="112"/>
      <c r="BA395" s="112"/>
      <c r="BB395" s="112"/>
      <c r="BC395" s="112"/>
      <c r="BD395" s="112"/>
      <c r="BE395" s="112"/>
      <c r="BF395" s="112"/>
      <c r="BG395" s="112"/>
      <c r="BH395" s="112"/>
      <c r="BI395" s="112"/>
      <c r="BJ395" s="112"/>
      <c r="BK395" s="112"/>
      <c r="BL395" s="112"/>
      <c r="BM395" s="112"/>
      <c r="BN395" s="112"/>
      <c r="BO395" s="112"/>
      <c r="BP395" s="112"/>
      <c r="BQ395" s="112"/>
      <c r="BR395" s="112"/>
      <c r="BS395" s="112"/>
      <c r="BT395" s="112"/>
      <c r="BU395" s="112"/>
      <c r="BV395" s="112"/>
    </row>
    <row r="396" spans="1:74" s="99" customFormat="1" x14ac:dyDescent="0.2">
      <c r="A396" s="91"/>
      <c r="B396" s="130"/>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c r="AO396" s="112"/>
      <c r="AP396" s="112"/>
      <c r="AQ396" s="112"/>
      <c r="AR396" s="112"/>
      <c r="AS396" s="112"/>
      <c r="AT396" s="112"/>
      <c r="AU396" s="112"/>
      <c r="AV396" s="112"/>
      <c r="AW396" s="112"/>
      <c r="AX396" s="112"/>
      <c r="AY396" s="112"/>
      <c r="AZ396" s="112"/>
      <c r="BA396" s="112"/>
      <c r="BB396" s="112"/>
      <c r="BC396" s="112"/>
      <c r="BD396" s="112"/>
      <c r="BE396" s="112"/>
      <c r="BF396" s="112"/>
      <c r="BG396" s="112"/>
      <c r="BH396" s="112"/>
      <c r="BI396" s="112"/>
      <c r="BJ396" s="112"/>
      <c r="BK396" s="112"/>
      <c r="BL396" s="112"/>
      <c r="BM396" s="112"/>
      <c r="BN396" s="112"/>
      <c r="BO396" s="112"/>
      <c r="BP396" s="112"/>
      <c r="BQ396" s="112"/>
      <c r="BR396" s="112"/>
      <c r="BS396" s="112"/>
      <c r="BT396" s="112"/>
      <c r="BU396" s="112"/>
      <c r="BV396" s="112"/>
    </row>
    <row r="397" spans="1:74" s="99" customFormat="1" x14ac:dyDescent="0.2">
      <c r="A397" s="91"/>
      <c r="B397" s="130"/>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c r="AO397" s="112"/>
      <c r="AP397" s="112"/>
      <c r="AQ397" s="112"/>
      <c r="AR397" s="112"/>
      <c r="AS397" s="112"/>
      <c r="AT397" s="112"/>
      <c r="AU397" s="112"/>
      <c r="AV397" s="112"/>
      <c r="AW397" s="112"/>
      <c r="AX397" s="112"/>
      <c r="AY397" s="112"/>
      <c r="AZ397" s="112"/>
      <c r="BA397" s="112"/>
      <c r="BB397" s="112"/>
      <c r="BC397" s="112"/>
      <c r="BD397" s="112"/>
      <c r="BE397" s="112"/>
      <c r="BF397" s="112"/>
      <c r="BG397" s="112"/>
      <c r="BH397" s="112"/>
      <c r="BI397" s="112"/>
      <c r="BJ397" s="112"/>
      <c r="BK397" s="112"/>
      <c r="BL397" s="112"/>
      <c r="BM397" s="112"/>
      <c r="BN397" s="112"/>
      <c r="BO397" s="112"/>
      <c r="BP397" s="112"/>
      <c r="BQ397" s="112"/>
      <c r="BR397" s="112"/>
      <c r="BS397" s="112"/>
      <c r="BT397" s="112"/>
      <c r="BU397" s="112"/>
      <c r="BV397" s="112"/>
    </row>
    <row r="398" spans="1:74" s="99" customFormat="1" x14ac:dyDescent="0.2">
      <c r="A398" s="91"/>
      <c r="B398" s="130"/>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c r="AO398" s="112"/>
      <c r="AP398" s="112"/>
      <c r="AQ398" s="112"/>
      <c r="AR398" s="112"/>
      <c r="AS398" s="112"/>
      <c r="AT398" s="112"/>
      <c r="AU398" s="112"/>
      <c r="AV398" s="112"/>
      <c r="AW398" s="112"/>
      <c r="AX398" s="112"/>
      <c r="AY398" s="112"/>
      <c r="AZ398" s="112"/>
      <c r="BA398" s="112"/>
      <c r="BB398" s="112"/>
      <c r="BC398" s="112"/>
      <c r="BD398" s="112"/>
      <c r="BE398" s="112"/>
      <c r="BF398" s="112"/>
      <c r="BG398" s="112"/>
      <c r="BH398" s="112"/>
      <c r="BI398" s="112"/>
      <c r="BJ398" s="112"/>
      <c r="BK398" s="112"/>
      <c r="BL398" s="112"/>
      <c r="BM398" s="112"/>
      <c r="BN398" s="112"/>
      <c r="BO398" s="112"/>
      <c r="BP398" s="112"/>
      <c r="BQ398" s="112"/>
      <c r="BR398" s="112"/>
      <c r="BS398" s="112"/>
      <c r="BT398" s="112"/>
      <c r="BU398" s="112"/>
      <c r="BV398" s="112"/>
    </row>
    <row r="399" spans="1:74" s="99" customFormat="1" x14ac:dyDescent="0.2">
      <c r="A399" s="91"/>
      <c r="B399" s="130"/>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c r="AO399" s="112"/>
      <c r="AP399" s="112"/>
      <c r="AQ399" s="112"/>
      <c r="AR399" s="112"/>
      <c r="AS399" s="112"/>
      <c r="AT399" s="112"/>
      <c r="AU399" s="112"/>
      <c r="AV399" s="112"/>
      <c r="AW399" s="112"/>
      <c r="AX399" s="112"/>
      <c r="AY399" s="112"/>
      <c r="AZ399" s="112"/>
      <c r="BA399" s="112"/>
      <c r="BB399" s="112"/>
      <c r="BC399" s="112"/>
      <c r="BD399" s="112"/>
      <c r="BE399" s="112"/>
      <c r="BF399" s="112"/>
      <c r="BG399" s="112"/>
      <c r="BH399" s="112"/>
      <c r="BI399" s="112"/>
      <c r="BJ399" s="112"/>
      <c r="BK399" s="112"/>
      <c r="BL399" s="112"/>
      <c r="BM399" s="112"/>
      <c r="BN399" s="112"/>
      <c r="BO399" s="112"/>
      <c r="BP399" s="112"/>
      <c r="BQ399" s="112"/>
      <c r="BR399" s="112"/>
      <c r="BS399" s="112"/>
      <c r="BT399" s="112"/>
      <c r="BU399" s="112"/>
      <c r="BV399" s="112"/>
    </row>
    <row r="400" spans="1:74" s="99" customFormat="1" x14ac:dyDescent="0.2">
      <c r="A400" s="91"/>
      <c r="B400" s="130"/>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c r="AO400" s="112"/>
      <c r="AP400" s="112"/>
      <c r="AQ400" s="112"/>
      <c r="AR400" s="112"/>
      <c r="AS400" s="112"/>
      <c r="AT400" s="112"/>
      <c r="AU400" s="112"/>
      <c r="AV400" s="112"/>
      <c r="AW400" s="112"/>
      <c r="AX400" s="112"/>
      <c r="AY400" s="112"/>
      <c r="AZ400" s="112"/>
      <c r="BA400" s="112"/>
      <c r="BB400" s="112"/>
      <c r="BC400" s="112"/>
      <c r="BD400" s="112"/>
      <c r="BE400" s="112"/>
      <c r="BF400" s="112"/>
      <c r="BG400" s="112"/>
      <c r="BH400" s="112"/>
      <c r="BI400" s="112"/>
      <c r="BJ400" s="112"/>
      <c r="BK400" s="112"/>
      <c r="BL400" s="112"/>
      <c r="BM400" s="112"/>
      <c r="BN400" s="112"/>
      <c r="BO400" s="112"/>
      <c r="BP400" s="112"/>
      <c r="BQ400" s="112"/>
      <c r="BR400" s="112"/>
      <c r="BS400" s="112"/>
      <c r="BT400" s="112"/>
      <c r="BU400" s="112"/>
      <c r="BV400" s="112"/>
    </row>
    <row r="401" spans="1:74" s="99" customFormat="1" x14ac:dyDescent="0.2">
      <c r="A401" s="91"/>
      <c r="B401" s="130"/>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c r="AO401" s="112"/>
      <c r="AP401" s="112"/>
      <c r="AQ401" s="112"/>
      <c r="AR401" s="112"/>
      <c r="AS401" s="112"/>
      <c r="AT401" s="112"/>
      <c r="AU401" s="112"/>
      <c r="AV401" s="112"/>
      <c r="AW401" s="112"/>
      <c r="AX401" s="112"/>
      <c r="AY401" s="112"/>
      <c r="AZ401" s="112"/>
      <c r="BA401" s="112"/>
      <c r="BB401" s="112"/>
      <c r="BC401" s="112"/>
      <c r="BD401" s="112"/>
      <c r="BE401" s="112"/>
      <c r="BF401" s="112"/>
      <c r="BG401" s="112"/>
      <c r="BH401" s="112"/>
      <c r="BI401" s="112"/>
      <c r="BJ401" s="112"/>
      <c r="BK401" s="112"/>
      <c r="BL401" s="112"/>
      <c r="BM401" s="112"/>
      <c r="BN401" s="112"/>
      <c r="BO401" s="112"/>
      <c r="BP401" s="112"/>
      <c r="BQ401" s="112"/>
      <c r="BR401" s="112"/>
      <c r="BS401" s="112"/>
      <c r="BT401" s="112"/>
      <c r="BU401" s="112"/>
      <c r="BV401" s="112"/>
    </row>
    <row r="402" spans="1:74" s="99" customFormat="1" x14ac:dyDescent="0.2">
      <c r="A402" s="91"/>
      <c r="B402" s="130"/>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c r="AO402" s="112"/>
      <c r="AP402" s="112"/>
      <c r="AQ402" s="112"/>
      <c r="AR402" s="112"/>
      <c r="AS402" s="112"/>
      <c r="AT402" s="112"/>
      <c r="AU402" s="112"/>
      <c r="AV402" s="112"/>
      <c r="AW402" s="112"/>
      <c r="AX402" s="112"/>
      <c r="AY402" s="112"/>
      <c r="AZ402" s="112"/>
      <c r="BA402" s="112"/>
      <c r="BB402" s="112"/>
      <c r="BC402" s="112"/>
      <c r="BD402" s="112"/>
      <c r="BE402" s="112"/>
      <c r="BF402" s="112"/>
      <c r="BG402" s="112"/>
      <c r="BH402" s="112"/>
      <c r="BI402" s="112"/>
      <c r="BJ402" s="112"/>
      <c r="BK402" s="112"/>
      <c r="BL402" s="112"/>
      <c r="BM402" s="112"/>
      <c r="BN402" s="112"/>
      <c r="BO402" s="112"/>
      <c r="BP402" s="112"/>
      <c r="BQ402" s="112"/>
      <c r="BR402" s="112"/>
      <c r="BS402" s="112"/>
      <c r="BT402" s="112"/>
      <c r="BU402" s="112"/>
      <c r="BV402" s="112"/>
    </row>
    <row r="403" spans="1:74" s="99" customFormat="1" x14ac:dyDescent="0.2">
      <c r="A403" s="91"/>
      <c r="B403" s="130"/>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c r="AO403" s="112"/>
      <c r="AP403" s="112"/>
      <c r="AQ403" s="112"/>
      <c r="AR403" s="112"/>
      <c r="AS403" s="112"/>
      <c r="AT403" s="112"/>
      <c r="AU403" s="112"/>
      <c r="AV403" s="112"/>
      <c r="AW403" s="112"/>
      <c r="AX403" s="112"/>
      <c r="AY403" s="112"/>
      <c r="AZ403" s="112"/>
      <c r="BA403" s="112"/>
      <c r="BB403" s="112"/>
      <c r="BC403" s="112"/>
      <c r="BD403" s="112"/>
      <c r="BE403" s="112"/>
      <c r="BF403" s="112"/>
      <c r="BG403" s="112"/>
      <c r="BH403" s="112"/>
      <c r="BI403" s="112"/>
      <c r="BJ403" s="112"/>
      <c r="BK403" s="112"/>
      <c r="BL403" s="112"/>
      <c r="BM403" s="112"/>
      <c r="BN403" s="112"/>
      <c r="BO403" s="112"/>
      <c r="BP403" s="112"/>
      <c r="BQ403" s="112"/>
      <c r="BR403" s="112"/>
      <c r="BS403" s="112"/>
      <c r="BT403" s="112"/>
      <c r="BU403" s="112"/>
      <c r="BV403" s="112"/>
    </row>
    <row r="404" spans="1:74" s="99" customFormat="1" x14ac:dyDescent="0.2">
      <c r="A404" s="91"/>
      <c r="B404" s="130"/>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c r="AO404" s="112"/>
      <c r="AP404" s="112"/>
      <c r="AQ404" s="112"/>
      <c r="AR404" s="112"/>
      <c r="AS404" s="112"/>
      <c r="AT404" s="112"/>
      <c r="AU404" s="112"/>
      <c r="AV404" s="112"/>
      <c r="AW404" s="112"/>
      <c r="AX404" s="112"/>
      <c r="AY404" s="112"/>
      <c r="AZ404" s="112"/>
      <c r="BA404" s="112"/>
      <c r="BB404" s="112"/>
      <c r="BC404" s="112"/>
      <c r="BD404" s="112"/>
      <c r="BE404" s="112"/>
      <c r="BF404" s="112"/>
      <c r="BG404" s="112"/>
      <c r="BH404" s="112"/>
      <c r="BI404" s="112"/>
      <c r="BJ404" s="112"/>
      <c r="BK404" s="112"/>
      <c r="BL404" s="112"/>
      <c r="BM404" s="112"/>
      <c r="BN404" s="112"/>
      <c r="BO404" s="112"/>
      <c r="BP404" s="112"/>
      <c r="BQ404" s="112"/>
      <c r="BR404" s="112"/>
      <c r="BS404" s="112"/>
      <c r="BT404" s="112"/>
      <c r="BU404" s="112"/>
      <c r="BV404" s="112"/>
    </row>
    <row r="405" spans="1:74" s="99" customFormat="1" x14ac:dyDescent="0.2">
      <c r="A405" s="91"/>
      <c r="B405" s="130"/>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c r="AO405" s="112"/>
      <c r="AP405" s="112"/>
      <c r="AQ405" s="112"/>
      <c r="AR405" s="112"/>
      <c r="AS405" s="112"/>
      <c r="AT405" s="112"/>
      <c r="AU405" s="112"/>
      <c r="AV405" s="112"/>
      <c r="AW405" s="112"/>
      <c r="AX405" s="112"/>
      <c r="AY405" s="112"/>
      <c r="AZ405" s="112"/>
      <c r="BA405" s="112"/>
      <c r="BB405" s="112"/>
      <c r="BC405" s="112"/>
      <c r="BD405" s="112"/>
      <c r="BE405" s="112"/>
      <c r="BF405" s="112"/>
      <c r="BG405" s="112"/>
      <c r="BH405" s="112"/>
      <c r="BI405" s="112"/>
      <c r="BJ405" s="112"/>
      <c r="BK405" s="112"/>
      <c r="BL405" s="112"/>
      <c r="BM405" s="112"/>
      <c r="BN405" s="112"/>
      <c r="BO405" s="112"/>
      <c r="BP405" s="112"/>
      <c r="BQ405" s="112"/>
      <c r="BR405" s="112"/>
      <c r="BS405" s="112"/>
      <c r="BT405" s="112"/>
      <c r="BU405" s="112"/>
      <c r="BV405" s="112"/>
    </row>
    <row r="406" spans="1:74" s="99" customFormat="1" x14ac:dyDescent="0.2">
      <c r="A406" s="91"/>
      <c r="B406" s="130"/>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c r="AO406" s="112"/>
      <c r="AP406" s="112"/>
      <c r="AQ406" s="112"/>
      <c r="AR406" s="112"/>
      <c r="AS406" s="112"/>
      <c r="AT406" s="112"/>
      <c r="AU406" s="112"/>
      <c r="AV406" s="112"/>
      <c r="AW406" s="112"/>
      <c r="AX406" s="112"/>
      <c r="AY406" s="112"/>
      <c r="AZ406" s="112"/>
      <c r="BA406" s="112"/>
      <c r="BB406" s="112"/>
      <c r="BC406" s="112"/>
      <c r="BD406" s="112"/>
      <c r="BE406" s="112"/>
      <c r="BF406" s="112"/>
      <c r="BG406" s="112"/>
      <c r="BH406" s="112"/>
      <c r="BI406" s="112"/>
      <c r="BJ406" s="112"/>
      <c r="BK406" s="112"/>
      <c r="BL406" s="112"/>
      <c r="BM406" s="112"/>
      <c r="BN406" s="112"/>
      <c r="BO406" s="112"/>
      <c r="BP406" s="112"/>
      <c r="BQ406" s="112"/>
      <c r="BR406" s="112"/>
      <c r="BS406" s="112"/>
      <c r="BT406" s="112"/>
      <c r="BU406" s="112"/>
      <c r="BV406" s="112"/>
    </row>
    <row r="407" spans="1:74" s="99" customFormat="1" x14ac:dyDescent="0.2">
      <c r="A407" s="91"/>
      <c r="B407" s="130"/>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c r="AO407" s="112"/>
      <c r="AP407" s="112"/>
      <c r="AQ407" s="112"/>
      <c r="AR407" s="112"/>
      <c r="AS407" s="112"/>
      <c r="AT407" s="112"/>
      <c r="AU407" s="112"/>
      <c r="AV407" s="112"/>
      <c r="AW407" s="112"/>
      <c r="AX407" s="112"/>
      <c r="AY407" s="112"/>
      <c r="AZ407" s="112"/>
      <c r="BA407" s="112"/>
      <c r="BB407" s="112"/>
      <c r="BC407" s="112"/>
      <c r="BD407" s="112"/>
      <c r="BE407" s="112"/>
      <c r="BF407" s="112"/>
      <c r="BG407" s="112"/>
      <c r="BH407" s="112"/>
      <c r="BI407" s="112"/>
      <c r="BJ407" s="112"/>
      <c r="BK407" s="112"/>
      <c r="BL407" s="112"/>
      <c r="BM407" s="112"/>
      <c r="BN407" s="112"/>
      <c r="BO407" s="112"/>
      <c r="BP407" s="112"/>
      <c r="BQ407" s="112"/>
      <c r="BR407" s="112"/>
      <c r="BS407" s="112"/>
      <c r="BT407" s="112"/>
      <c r="BU407" s="112"/>
      <c r="BV407" s="112"/>
    </row>
    <row r="408" spans="1:74" s="99" customFormat="1" x14ac:dyDescent="0.2">
      <c r="A408" s="91"/>
      <c r="B408" s="130"/>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c r="AO408" s="112"/>
      <c r="AP408" s="112"/>
      <c r="AQ408" s="112"/>
      <c r="AR408" s="112"/>
      <c r="AS408" s="112"/>
      <c r="AT408" s="112"/>
      <c r="AU408" s="112"/>
      <c r="AV408" s="112"/>
      <c r="AW408" s="112"/>
      <c r="AX408" s="112"/>
      <c r="AY408" s="112"/>
      <c r="AZ408" s="112"/>
      <c r="BA408" s="112"/>
      <c r="BB408" s="112"/>
      <c r="BC408" s="112"/>
      <c r="BD408" s="112"/>
      <c r="BE408" s="112"/>
      <c r="BF408" s="112"/>
      <c r="BG408" s="112"/>
      <c r="BH408" s="112"/>
      <c r="BI408" s="112"/>
      <c r="BJ408" s="112"/>
      <c r="BK408" s="112"/>
      <c r="BL408" s="112"/>
      <c r="BM408" s="112"/>
      <c r="BN408" s="112"/>
      <c r="BO408" s="112"/>
      <c r="BP408" s="112"/>
      <c r="BQ408" s="112"/>
      <c r="BR408" s="112"/>
      <c r="BS408" s="112"/>
      <c r="BT408" s="112"/>
      <c r="BU408" s="112"/>
      <c r="BV408" s="112"/>
    </row>
    <row r="409" spans="1:74" s="99" customFormat="1" x14ac:dyDescent="0.2">
      <c r="A409" s="91"/>
      <c r="B409" s="130"/>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2"/>
      <c r="AY409" s="112"/>
      <c r="AZ409" s="112"/>
      <c r="BA409" s="112"/>
      <c r="BB409" s="112"/>
      <c r="BC409" s="112"/>
      <c r="BD409" s="112"/>
      <c r="BE409" s="112"/>
      <c r="BF409" s="112"/>
      <c r="BG409" s="112"/>
      <c r="BH409" s="112"/>
      <c r="BI409" s="112"/>
      <c r="BJ409" s="112"/>
      <c r="BK409" s="112"/>
      <c r="BL409" s="112"/>
      <c r="BM409" s="112"/>
      <c r="BN409" s="112"/>
      <c r="BO409" s="112"/>
      <c r="BP409" s="112"/>
      <c r="BQ409" s="112"/>
      <c r="BR409" s="112"/>
      <c r="BS409" s="112"/>
      <c r="BT409" s="112"/>
      <c r="BU409" s="112"/>
      <c r="BV409" s="112"/>
    </row>
    <row r="410" spans="1:74" s="99" customFormat="1" x14ac:dyDescent="0.2">
      <c r="A410" s="91"/>
      <c r="B410" s="130"/>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c r="AO410" s="112"/>
      <c r="AP410" s="112"/>
      <c r="AQ410" s="112"/>
      <c r="AR410" s="112"/>
      <c r="AS410" s="112"/>
      <c r="AT410" s="112"/>
      <c r="AU410" s="112"/>
      <c r="AV410" s="112"/>
      <c r="AW410" s="112"/>
      <c r="AX410" s="112"/>
      <c r="AY410" s="112"/>
      <c r="AZ410" s="112"/>
      <c r="BA410" s="112"/>
      <c r="BB410" s="112"/>
      <c r="BC410" s="112"/>
      <c r="BD410" s="112"/>
      <c r="BE410" s="112"/>
      <c r="BF410" s="112"/>
      <c r="BG410" s="112"/>
      <c r="BH410" s="112"/>
      <c r="BI410" s="112"/>
      <c r="BJ410" s="112"/>
      <c r="BK410" s="112"/>
      <c r="BL410" s="112"/>
      <c r="BM410" s="112"/>
      <c r="BN410" s="112"/>
      <c r="BO410" s="112"/>
      <c r="BP410" s="112"/>
      <c r="BQ410" s="112"/>
      <c r="BR410" s="112"/>
      <c r="BS410" s="112"/>
      <c r="BT410" s="112"/>
      <c r="BU410" s="112"/>
      <c r="BV410" s="112"/>
    </row>
    <row r="411" spans="1:74" s="99" customFormat="1" x14ac:dyDescent="0.2">
      <c r="A411" s="91"/>
      <c r="B411" s="130"/>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c r="AO411" s="112"/>
      <c r="AP411" s="112"/>
      <c r="AQ411" s="112"/>
      <c r="AR411" s="112"/>
      <c r="AS411" s="112"/>
      <c r="AT411" s="112"/>
      <c r="AU411" s="112"/>
      <c r="AV411" s="112"/>
      <c r="AW411" s="112"/>
      <c r="AX411" s="112"/>
      <c r="AY411" s="112"/>
      <c r="AZ411" s="112"/>
      <c r="BA411" s="112"/>
      <c r="BB411" s="112"/>
      <c r="BC411" s="112"/>
      <c r="BD411" s="112"/>
      <c r="BE411" s="112"/>
      <c r="BF411" s="112"/>
      <c r="BG411" s="112"/>
      <c r="BH411" s="112"/>
      <c r="BI411" s="112"/>
      <c r="BJ411" s="112"/>
      <c r="BK411" s="112"/>
      <c r="BL411" s="112"/>
      <c r="BM411" s="112"/>
      <c r="BN411" s="112"/>
      <c r="BO411" s="112"/>
      <c r="BP411" s="112"/>
      <c r="BQ411" s="112"/>
      <c r="BR411" s="112"/>
      <c r="BS411" s="112"/>
      <c r="BT411" s="112"/>
      <c r="BU411" s="112"/>
      <c r="BV411" s="112"/>
    </row>
    <row r="412" spans="1:74" s="99" customFormat="1" x14ac:dyDescent="0.2">
      <c r="A412" s="91"/>
      <c r="B412" s="130"/>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c r="AO412" s="112"/>
      <c r="AP412" s="112"/>
      <c r="AQ412" s="112"/>
      <c r="AR412" s="112"/>
      <c r="AS412" s="112"/>
      <c r="AT412" s="112"/>
      <c r="AU412" s="112"/>
      <c r="AV412" s="112"/>
      <c r="AW412" s="112"/>
      <c r="AX412" s="112"/>
      <c r="AY412" s="112"/>
      <c r="AZ412" s="112"/>
      <c r="BA412" s="112"/>
      <c r="BB412" s="112"/>
      <c r="BC412" s="112"/>
      <c r="BD412" s="112"/>
      <c r="BE412" s="112"/>
      <c r="BF412" s="112"/>
      <c r="BG412" s="112"/>
      <c r="BH412" s="112"/>
      <c r="BI412" s="112"/>
      <c r="BJ412" s="112"/>
      <c r="BK412" s="112"/>
      <c r="BL412" s="112"/>
      <c r="BM412" s="112"/>
      <c r="BN412" s="112"/>
      <c r="BO412" s="112"/>
      <c r="BP412" s="112"/>
      <c r="BQ412" s="112"/>
      <c r="BR412" s="112"/>
      <c r="BS412" s="112"/>
      <c r="BT412" s="112"/>
      <c r="BU412" s="112"/>
      <c r="BV412" s="112"/>
    </row>
    <row r="413" spans="1:74" s="99" customFormat="1" x14ac:dyDescent="0.2">
      <c r="A413" s="91"/>
      <c r="B413" s="130"/>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c r="AO413" s="112"/>
      <c r="AP413" s="112"/>
      <c r="AQ413" s="112"/>
      <c r="AR413" s="112"/>
      <c r="AS413" s="112"/>
      <c r="AT413" s="112"/>
      <c r="AU413" s="112"/>
      <c r="AV413" s="112"/>
      <c r="AW413" s="112"/>
      <c r="AX413" s="112"/>
      <c r="AY413" s="112"/>
      <c r="AZ413" s="112"/>
      <c r="BA413" s="112"/>
      <c r="BB413" s="112"/>
      <c r="BC413" s="112"/>
      <c r="BD413" s="112"/>
      <c r="BE413" s="112"/>
      <c r="BF413" s="112"/>
      <c r="BG413" s="112"/>
      <c r="BH413" s="112"/>
      <c r="BI413" s="112"/>
      <c r="BJ413" s="112"/>
      <c r="BK413" s="112"/>
      <c r="BL413" s="112"/>
      <c r="BM413" s="112"/>
      <c r="BN413" s="112"/>
      <c r="BO413" s="112"/>
      <c r="BP413" s="112"/>
      <c r="BQ413" s="112"/>
      <c r="BR413" s="112"/>
      <c r="BS413" s="112"/>
      <c r="BT413" s="112"/>
      <c r="BU413" s="112"/>
      <c r="BV413" s="112"/>
    </row>
    <row r="414" spans="1:74" s="99" customFormat="1" x14ac:dyDescent="0.2">
      <c r="A414" s="91"/>
      <c r="B414" s="130"/>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c r="AO414" s="112"/>
      <c r="AP414" s="112"/>
      <c r="AQ414" s="112"/>
      <c r="AR414" s="112"/>
      <c r="AS414" s="112"/>
      <c r="AT414" s="112"/>
      <c r="AU414" s="112"/>
      <c r="AV414" s="112"/>
      <c r="AW414" s="112"/>
      <c r="AX414" s="112"/>
      <c r="AY414" s="112"/>
      <c r="AZ414" s="112"/>
      <c r="BA414" s="112"/>
      <c r="BB414" s="112"/>
      <c r="BC414" s="112"/>
      <c r="BD414" s="112"/>
      <c r="BE414" s="112"/>
      <c r="BF414" s="112"/>
      <c r="BG414" s="112"/>
      <c r="BH414" s="112"/>
      <c r="BI414" s="112"/>
      <c r="BJ414" s="112"/>
      <c r="BK414" s="112"/>
      <c r="BL414" s="112"/>
      <c r="BM414" s="112"/>
      <c r="BN414" s="112"/>
      <c r="BO414" s="112"/>
      <c r="BP414" s="112"/>
      <c r="BQ414" s="112"/>
      <c r="BR414" s="112"/>
      <c r="BS414" s="112"/>
      <c r="BT414" s="112"/>
      <c r="BU414" s="112"/>
      <c r="BV414" s="112"/>
    </row>
    <row r="415" spans="1:74" s="99" customFormat="1" x14ac:dyDescent="0.2">
      <c r="A415" s="91"/>
      <c r="B415" s="130"/>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c r="AO415" s="112"/>
      <c r="AP415" s="112"/>
      <c r="AQ415" s="112"/>
      <c r="AR415" s="112"/>
      <c r="AS415" s="112"/>
      <c r="AT415" s="112"/>
      <c r="AU415" s="112"/>
      <c r="AV415" s="112"/>
      <c r="AW415" s="112"/>
      <c r="AX415" s="112"/>
      <c r="AY415" s="112"/>
      <c r="AZ415" s="112"/>
      <c r="BA415" s="112"/>
      <c r="BB415" s="112"/>
      <c r="BC415" s="112"/>
      <c r="BD415" s="112"/>
      <c r="BE415" s="112"/>
      <c r="BF415" s="112"/>
      <c r="BG415" s="112"/>
      <c r="BH415" s="112"/>
      <c r="BI415" s="112"/>
      <c r="BJ415" s="112"/>
      <c r="BK415" s="112"/>
      <c r="BL415" s="112"/>
      <c r="BM415" s="112"/>
      <c r="BN415" s="112"/>
      <c r="BO415" s="112"/>
      <c r="BP415" s="112"/>
      <c r="BQ415" s="112"/>
      <c r="BR415" s="112"/>
      <c r="BS415" s="112"/>
      <c r="BT415" s="112"/>
      <c r="BU415" s="112"/>
      <c r="BV415" s="112"/>
    </row>
    <row r="416" spans="1:74" s="99" customFormat="1" x14ac:dyDescent="0.2">
      <c r="A416" s="91"/>
      <c r="B416" s="130"/>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c r="AO416" s="112"/>
      <c r="AP416" s="112"/>
      <c r="AQ416" s="112"/>
      <c r="AR416" s="112"/>
      <c r="AS416" s="112"/>
      <c r="AT416" s="112"/>
      <c r="AU416" s="112"/>
      <c r="AV416" s="112"/>
      <c r="AW416" s="112"/>
      <c r="AX416" s="112"/>
      <c r="AY416" s="112"/>
      <c r="AZ416" s="112"/>
      <c r="BA416" s="112"/>
      <c r="BB416" s="112"/>
      <c r="BC416" s="112"/>
      <c r="BD416" s="112"/>
      <c r="BE416" s="112"/>
      <c r="BF416" s="112"/>
      <c r="BG416" s="112"/>
      <c r="BH416" s="112"/>
      <c r="BI416" s="112"/>
      <c r="BJ416" s="112"/>
      <c r="BK416" s="112"/>
      <c r="BL416" s="112"/>
      <c r="BM416" s="112"/>
      <c r="BN416" s="112"/>
      <c r="BO416" s="112"/>
      <c r="BP416" s="112"/>
      <c r="BQ416" s="112"/>
      <c r="BR416" s="112"/>
      <c r="BS416" s="112"/>
      <c r="BT416" s="112"/>
      <c r="BU416" s="112"/>
      <c r="BV416" s="112"/>
    </row>
    <row r="417" spans="1:74" s="99" customFormat="1" x14ac:dyDescent="0.2">
      <c r="A417" s="91"/>
      <c r="B417" s="130"/>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c r="AO417" s="112"/>
      <c r="AP417" s="112"/>
      <c r="AQ417" s="112"/>
      <c r="AR417" s="112"/>
      <c r="AS417" s="112"/>
      <c r="AT417" s="112"/>
      <c r="AU417" s="112"/>
      <c r="AV417" s="112"/>
      <c r="AW417" s="112"/>
      <c r="AX417" s="112"/>
      <c r="AY417" s="112"/>
      <c r="AZ417" s="112"/>
      <c r="BA417" s="112"/>
      <c r="BB417" s="112"/>
      <c r="BC417" s="112"/>
      <c r="BD417" s="112"/>
      <c r="BE417" s="112"/>
      <c r="BF417" s="112"/>
      <c r="BG417" s="112"/>
      <c r="BH417" s="112"/>
      <c r="BI417" s="112"/>
      <c r="BJ417" s="112"/>
      <c r="BK417" s="112"/>
      <c r="BL417" s="112"/>
      <c r="BM417" s="112"/>
      <c r="BN417" s="112"/>
      <c r="BO417" s="112"/>
      <c r="BP417" s="112"/>
      <c r="BQ417" s="112"/>
      <c r="BR417" s="112"/>
      <c r="BS417" s="112"/>
      <c r="BT417" s="112"/>
      <c r="BU417" s="112"/>
      <c r="BV417" s="112"/>
    </row>
    <row r="418" spans="1:74" s="99" customFormat="1" x14ac:dyDescent="0.2">
      <c r="A418" s="91"/>
      <c r="B418" s="130"/>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c r="AO418" s="112"/>
      <c r="AP418" s="112"/>
      <c r="AQ418" s="112"/>
      <c r="AR418" s="112"/>
      <c r="AS418" s="112"/>
      <c r="AT418" s="112"/>
      <c r="AU418" s="112"/>
      <c r="AV418" s="112"/>
      <c r="AW418" s="112"/>
      <c r="AX418" s="112"/>
      <c r="AY418" s="112"/>
      <c r="AZ418" s="112"/>
      <c r="BA418" s="112"/>
      <c r="BB418" s="112"/>
      <c r="BC418" s="112"/>
      <c r="BD418" s="112"/>
      <c r="BE418" s="112"/>
      <c r="BF418" s="112"/>
      <c r="BG418" s="112"/>
      <c r="BH418" s="112"/>
      <c r="BI418" s="112"/>
      <c r="BJ418" s="112"/>
      <c r="BK418" s="112"/>
      <c r="BL418" s="112"/>
      <c r="BM418" s="112"/>
      <c r="BN418" s="112"/>
      <c r="BO418" s="112"/>
      <c r="BP418" s="112"/>
      <c r="BQ418" s="112"/>
      <c r="BR418" s="112"/>
      <c r="BS418" s="112"/>
      <c r="BT418" s="112"/>
      <c r="BU418" s="112"/>
      <c r="BV418" s="112"/>
    </row>
    <row r="419" spans="1:74" s="99" customFormat="1" x14ac:dyDescent="0.2">
      <c r="A419" s="91"/>
      <c r="B419" s="130"/>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c r="AO419" s="112"/>
      <c r="AP419" s="112"/>
      <c r="AQ419" s="112"/>
      <c r="AR419" s="112"/>
      <c r="AS419" s="112"/>
      <c r="AT419" s="112"/>
      <c r="AU419" s="112"/>
      <c r="AV419" s="112"/>
      <c r="AW419" s="112"/>
      <c r="AX419" s="112"/>
      <c r="AY419" s="112"/>
      <c r="AZ419" s="112"/>
      <c r="BA419" s="112"/>
      <c r="BB419" s="112"/>
      <c r="BC419" s="112"/>
      <c r="BD419" s="112"/>
      <c r="BE419" s="112"/>
      <c r="BF419" s="112"/>
      <c r="BG419" s="112"/>
      <c r="BH419" s="112"/>
      <c r="BI419" s="112"/>
      <c r="BJ419" s="112"/>
      <c r="BK419" s="112"/>
      <c r="BL419" s="112"/>
      <c r="BM419" s="112"/>
      <c r="BN419" s="112"/>
      <c r="BO419" s="112"/>
      <c r="BP419" s="112"/>
      <c r="BQ419" s="112"/>
      <c r="BR419" s="112"/>
      <c r="BS419" s="112"/>
      <c r="BT419" s="112"/>
      <c r="BU419" s="112"/>
      <c r="BV419" s="112"/>
    </row>
    <row r="420" spans="1:74" s="99" customFormat="1" x14ac:dyDescent="0.2">
      <c r="A420" s="91"/>
      <c r="B420" s="130"/>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c r="AO420" s="112"/>
      <c r="AP420" s="112"/>
      <c r="AQ420" s="112"/>
      <c r="AR420" s="112"/>
      <c r="AS420" s="112"/>
      <c r="AT420" s="112"/>
      <c r="AU420" s="112"/>
      <c r="AV420" s="112"/>
      <c r="AW420" s="112"/>
      <c r="AX420" s="112"/>
      <c r="AY420" s="112"/>
      <c r="AZ420" s="112"/>
      <c r="BA420" s="112"/>
      <c r="BB420" s="112"/>
      <c r="BC420" s="112"/>
      <c r="BD420" s="112"/>
      <c r="BE420" s="112"/>
      <c r="BF420" s="112"/>
      <c r="BG420" s="112"/>
      <c r="BH420" s="112"/>
      <c r="BI420" s="112"/>
      <c r="BJ420" s="112"/>
      <c r="BK420" s="112"/>
      <c r="BL420" s="112"/>
      <c r="BM420" s="112"/>
      <c r="BN420" s="112"/>
      <c r="BO420" s="112"/>
      <c r="BP420" s="112"/>
      <c r="BQ420" s="112"/>
      <c r="BR420" s="112"/>
      <c r="BS420" s="112"/>
      <c r="BT420" s="112"/>
      <c r="BU420" s="112"/>
      <c r="BV420" s="112"/>
    </row>
    <row r="421" spans="1:74" s="99" customFormat="1" x14ac:dyDescent="0.2">
      <c r="A421" s="91"/>
      <c r="B421" s="130"/>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c r="AO421" s="112"/>
      <c r="AP421" s="112"/>
      <c r="AQ421" s="112"/>
      <c r="AR421" s="112"/>
      <c r="AS421" s="112"/>
      <c r="AT421" s="112"/>
      <c r="AU421" s="112"/>
      <c r="AV421" s="112"/>
      <c r="AW421" s="112"/>
      <c r="AX421" s="112"/>
      <c r="AY421" s="112"/>
      <c r="AZ421" s="112"/>
      <c r="BA421" s="112"/>
      <c r="BB421" s="112"/>
      <c r="BC421" s="112"/>
      <c r="BD421" s="112"/>
      <c r="BE421" s="112"/>
      <c r="BF421" s="112"/>
      <c r="BG421" s="112"/>
      <c r="BH421" s="112"/>
      <c r="BI421" s="112"/>
      <c r="BJ421" s="112"/>
      <c r="BK421" s="112"/>
      <c r="BL421" s="112"/>
      <c r="BM421" s="112"/>
      <c r="BN421" s="112"/>
      <c r="BO421" s="112"/>
      <c r="BP421" s="112"/>
      <c r="BQ421" s="112"/>
      <c r="BR421" s="112"/>
      <c r="BS421" s="112"/>
      <c r="BT421" s="112"/>
      <c r="BU421" s="112"/>
      <c r="BV421" s="112"/>
    </row>
    <row r="422" spans="1:74" s="99" customFormat="1" x14ac:dyDescent="0.2">
      <c r="A422" s="91"/>
      <c r="B422" s="130"/>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c r="AO422" s="112"/>
      <c r="AP422" s="112"/>
      <c r="AQ422" s="112"/>
      <c r="AR422" s="112"/>
      <c r="AS422" s="112"/>
      <c r="AT422" s="112"/>
      <c r="AU422" s="112"/>
      <c r="AV422" s="112"/>
      <c r="AW422" s="112"/>
      <c r="AX422" s="112"/>
      <c r="AY422" s="112"/>
      <c r="AZ422" s="112"/>
      <c r="BA422" s="112"/>
      <c r="BB422" s="112"/>
      <c r="BC422" s="112"/>
      <c r="BD422" s="112"/>
      <c r="BE422" s="112"/>
      <c r="BF422" s="112"/>
      <c r="BG422" s="112"/>
      <c r="BH422" s="112"/>
      <c r="BI422" s="112"/>
      <c r="BJ422" s="112"/>
      <c r="BK422" s="112"/>
      <c r="BL422" s="112"/>
      <c r="BM422" s="112"/>
      <c r="BN422" s="112"/>
      <c r="BO422" s="112"/>
      <c r="BP422" s="112"/>
      <c r="BQ422" s="112"/>
      <c r="BR422" s="112"/>
      <c r="BS422" s="112"/>
      <c r="BT422" s="112"/>
      <c r="BU422" s="112"/>
      <c r="BV422" s="112"/>
    </row>
    <row r="423" spans="1:74" s="99" customFormat="1" x14ac:dyDescent="0.2">
      <c r="A423" s="91"/>
      <c r="B423" s="130"/>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c r="AO423" s="112"/>
      <c r="AP423" s="112"/>
      <c r="AQ423" s="112"/>
      <c r="AR423" s="112"/>
      <c r="AS423" s="112"/>
      <c r="AT423" s="112"/>
      <c r="AU423" s="112"/>
      <c r="AV423" s="112"/>
      <c r="AW423" s="112"/>
      <c r="AX423" s="112"/>
      <c r="AY423" s="112"/>
      <c r="AZ423" s="112"/>
      <c r="BA423" s="112"/>
      <c r="BB423" s="112"/>
      <c r="BC423" s="112"/>
      <c r="BD423" s="112"/>
      <c r="BE423" s="112"/>
      <c r="BF423" s="112"/>
      <c r="BG423" s="112"/>
      <c r="BH423" s="112"/>
      <c r="BI423" s="112"/>
      <c r="BJ423" s="112"/>
      <c r="BK423" s="112"/>
      <c r="BL423" s="112"/>
      <c r="BM423" s="112"/>
      <c r="BN423" s="112"/>
      <c r="BO423" s="112"/>
      <c r="BP423" s="112"/>
      <c r="BQ423" s="112"/>
      <c r="BR423" s="112"/>
      <c r="BS423" s="112"/>
      <c r="BT423" s="112"/>
      <c r="BU423" s="112"/>
      <c r="BV423" s="112"/>
    </row>
    <row r="424" spans="1:74" s="99" customFormat="1" x14ac:dyDescent="0.2">
      <c r="A424" s="91"/>
      <c r="B424" s="130"/>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c r="AO424" s="112"/>
      <c r="AP424" s="112"/>
      <c r="AQ424" s="112"/>
      <c r="AR424" s="112"/>
      <c r="AS424" s="112"/>
      <c r="AT424" s="112"/>
      <c r="AU424" s="112"/>
      <c r="AV424" s="112"/>
      <c r="AW424" s="112"/>
      <c r="AX424" s="112"/>
      <c r="AY424" s="112"/>
      <c r="AZ424" s="112"/>
      <c r="BA424" s="112"/>
      <c r="BB424" s="112"/>
      <c r="BC424" s="112"/>
      <c r="BD424" s="112"/>
      <c r="BE424" s="112"/>
      <c r="BF424" s="112"/>
      <c r="BG424" s="112"/>
      <c r="BH424" s="112"/>
      <c r="BI424" s="112"/>
      <c r="BJ424" s="112"/>
      <c r="BK424" s="112"/>
      <c r="BL424" s="112"/>
      <c r="BM424" s="112"/>
      <c r="BN424" s="112"/>
      <c r="BO424" s="112"/>
      <c r="BP424" s="112"/>
      <c r="BQ424" s="112"/>
      <c r="BR424" s="112"/>
      <c r="BS424" s="112"/>
      <c r="BT424" s="112"/>
      <c r="BU424" s="112"/>
      <c r="BV424" s="112"/>
    </row>
    <row r="425" spans="1:74" s="99" customFormat="1" x14ac:dyDescent="0.2">
      <c r="A425" s="91"/>
      <c r="B425" s="130"/>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c r="AO425" s="112"/>
      <c r="AP425" s="112"/>
      <c r="AQ425" s="112"/>
      <c r="AR425" s="112"/>
      <c r="AS425" s="112"/>
      <c r="AT425" s="112"/>
      <c r="AU425" s="112"/>
      <c r="AV425" s="112"/>
      <c r="AW425" s="112"/>
      <c r="AX425" s="112"/>
      <c r="AY425" s="112"/>
      <c r="AZ425" s="112"/>
      <c r="BA425" s="112"/>
      <c r="BB425" s="112"/>
      <c r="BC425" s="112"/>
      <c r="BD425" s="112"/>
      <c r="BE425" s="112"/>
      <c r="BF425" s="112"/>
      <c r="BG425" s="112"/>
      <c r="BH425" s="112"/>
      <c r="BI425" s="112"/>
      <c r="BJ425" s="112"/>
      <c r="BK425" s="112"/>
      <c r="BL425" s="112"/>
      <c r="BM425" s="112"/>
      <c r="BN425" s="112"/>
      <c r="BO425" s="112"/>
      <c r="BP425" s="112"/>
      <c r="BQ425" s="112"/>
      <c r="BR425" s="112"/>
      <c r="BS425" s="112"/>
      <c r="BT425" s="112"/>
      <c r="BU425" s="112"/>
      <c r="BV425" s="112"/>
    </row>
    <row r="426" spans="1:74" s="99" customFormat="1" x14ac:dyDescent="0.2">
      <c r="A426" s="91"/>
      <c r="B426" s="130"/>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c r="AO426" s="112"/>
      <c r="AP426" s="112"/>
      <c r="AQ426" s="112"/>
      <c r="AR426" s="112"/>
      <c r="AS426" s="112"/>
      <c r="AT426" s="112"/>
      <c r="AU426" s="112"/>
      <c r="AV426" s="112"/>
      <c r="AW426" s="112"/>
      <c r="AX426" s="112"/>
      <c r="AY426" s="112"/>
      <c r="AZ426" s="112"/>
      <c r="BA426" s="112"/>
      <c r="BB426" s="112"/>
      <c r="BC426" s="112"/>
      <c r="BD426" s="112"/>
      <c r="BE426" s="112"/>
      <c r="BF426" s="112"/>
      <c r="BG426" s="112"/>
      <c r="BH426" s="112"/>
      <c r="BI426" s="112"/>
      <c r="BJ426" s="112"/>
      <c r="BK426" s="112"/>
      <c r="BL426" s="112"/>
      <c r="BM426" s="112"/>
      <c r="BN426" s="112"/>
      <c r="BO426" s="112"/>
      <c r="BP426" s="112"/>
      <c r="BQ426" s="112"/>
      <c r="BR426" s="112"/>
      <c r="BS426" s="112"/>
      <c r="BT426" s="112"/>
      <c r="BU426" s="112"/>
      <c r="BV426" s="112"/>
    </row>
    <row r="427" spans="1:74" s="99" customFormat="1" x14ac:dyDescent="0.2">
      <c r="A427" s="91"/>
      <c r="B427" s="130"/>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2"/>
      <c r="AY427" s="112"/>
      <c r="AZ427" s="112"/>
      <c r="BA427" s="112"/>
      <c r="BB427" s="112"/>
      <c r="BC427" s="112"/>
      <c r="BD427" s="112"/>
      <c r="BE427" s="112"/>
      <c r="BF427" s="112"/>
      <c r="BG427" s="112"/>
      <c r="BH427" s="112"/>
      <c r="BI427" s="112"/>
      <c r="BJ427" s="112"/>
      <c r="BK427" s="112"/>
      <c r="BL427" s="112"/>
      <c r="BM427" s="112"/>
      <c r="BN427" s="112"/>
      <c r="BO427" s="112"/>
      <c r="BP427" s="112"/>
      <c r="BQ427" s="112"/>
      <c r="BR427" s="112"/>
      <c r="BS427" s="112"/>
      <c r="BT427" s="112"/>
      <c r="BU427" s="112"/>
      <c r="BV427" s="112"/>
    </row>
  </sheetData>
  <sheetProtection password="CC33" sheet="1" objects="1" scenarios="1" selectLockedCells="1"/>
  <mergeCells count="6">
    <mergeCell ref="B2:G2"/>
    <mergeCell ref="B3:G3"/>
    <mergeCell ref="B4:D4"/>
    <mergeCell ref="B49:G49"/>
    <mergeCell ref="B47:G47"/>
    <mergeCell ref="B48:G48"/>
  </mergeCells>
  <pageMargins left="0.75" right="0.75" top="1" bottom="1" header="0.5" footer="0.5"/>
  <pageSetup scale="94" fitToHeight="0"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BW435"/>
  <sheetViews>
    <sheetView zoomScale="80" zoomScaleNormal="80" zoomScalePageLayoutView="80" workbookViewId="0">
      <pane xSplit="2" ySplit="6" topLeftCell="C7" activePane="bottomRight" state="frozen"/>
      <selection pane="topRight" activeCell="C1" sqref="C1"/>
      <selection pane="bottomLeft" activeCell="A8" sqref="A8"/>
      <selection pane="bottomRight" activeCell="C7" sqref="C7"/>
    </sheetView>
  </sheetViews>
  <sheetFormatPr baseColWidth="10" defaultColWidth="8.83203125" defaultRowHeight="13" x14ac:dyDescent="0.15"/>
  <cols>
    <col min="1" max="1" width="7.83203125" style="293" customWidth="1"/>
    <col min="2" max="2" width="58.6640625" style="91" customWidth="1"/>
    <col min="3" max="3" width="17" style="147" customWidth="1"/>
    <col min="4" max="4" width="18.33203125" style="147" customWidth="1"/>
    <col min="5" max="5" width="20.5" style="178" customWidth="1"/>
    <col min="6" max="75" width="8.83203125" style="112" customWidth="1"/>
    <col min="76" max="16384" width="8.83203125" style="91"/>
  </cols>
  <sheetData>
    <row r="1" spans="1:75" ht="54" customHeight="1" x14ac:dyDescent="0.15">
      <c r="A1" s="121"/>
      <c r="E1" s="112"/>
    </row>
    <row r="2" spans="1:75" customFormat="1" ht="46.75" customHeight="1" x14ac:dyDescent="0.25">
      <c r="A2" s="626" t="s">
        <v>295</v>
      </c>
      <c r="B2" s="631"/>
      <c r="C2" s="631"/>
      <c r="D2" s="631"/>
      <c r="E2" s="631"/>
      <c r="F2" s="277"/>
      <c r="G2" s="277"/>
      <c r="H2" s="277"/>
      <c r="I2" s="277"/>
      <c r="J2" s="277"/>
      <c r="K2" s="277"/>
      <c r="L2" s="277"/>
      <c r="M2" s="277"/>
      <c r="N2" s="277"/>
      <c r="O2" s="277"/>
      <c r="P2" s="277"/>
      <c r="Q2" s="277"/>
      <c r="R2" s="277"/>
    </row>
    <row r="3" spans="1:75" s="69" customFormat="1" ht="25" thickBot="1" x14ac:dyDescent="0.25">
      <c r="A3" s="317"/>
      <c r="B3" s="651" t="s">
        <v>407</v>
      </c>
      <c r="C3" s="652"/>
      <c r="D3" s="652"/>
      <c r="E3" s="653"/>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row>
    <row r="4" spans="1:75" s="137" customFormat="1" ht="20" thickTop="1" thickBot="1" x14ac:dyDescent="0.25">
      <c r="A4" s="319"/>
      <c r="B4" s="654" t="s">
        <v>267</v>
      </c>
      <c r="C4" s="655"/>
      <c r="D4" s="655"/>
      <c r="E4" s="656"/>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row>
    <row r="5" spans="1:75" s="73" customFormat="1" ht="15" customHeight="1" thickBot="1" x14ac:dyDescent="0.25">
      <c r="A5" s="318"/>
      <c r="B5" s="304"/>
      <c r="C5" s="177"/>
      <c r="D5" s="135"/>
      <c r="E5" s="76"/>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row>
    <row r="6" spans="1:75" s="300" customFormat="1" ht="19" thickBot="1" x14ac:dyDescent="0.25">
      <c r="A6" s="320"/>
      <c r="B6" s="510" t="s">
        <v>163</v>
      </c>
      <c r="C6" s="331" t="s">
        <v>89</v>
      </c>
      <c r="D6" s="548">
        <f>SUM(C7:C14)</f>
        <v>0</v>
      </c>
      <c r="E6" s="320"/>
    </row>
    <row r="7" spans="1:75" s="77" customFormat="1" ht="16" x14ac:dyDescent="0.2">
      <c r="A7" s="318"/>
      <c r="B7" s="307" t="s">
        <v>164</v>
      </c>
      <c r="C7" s="549"/>
      <c r="D7" s="179"/>
      <c r="E7" s="76"/>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row>
    <row r="8" spans="1:75" ht="16" x14ac:dyDescent="0.2">
      <c r="B8" s="307" t="s">
        <v>165</v>
      </c>
      <c r="C8" s="549"/>
      <c r="D8" s="168"/>
    </row>
    <row r="9" spans="1:75" ht="16" x14ac:dyDescent="0.2">
      <c r="B9" s="307" t="s">
        <v>166</v>
      </c>
      <c r="C9" s="549"/>
      <c r="D9" s="168"/>
    </row>
    <row r="10" spans="1:75" s="140" customFormat="1" ht="15.5" customHeight="1" x14ac:dyDescent="0.2">
      <c r="A10" s="321"/>
      <c r="B10" s="306" t="s">
        <v>167</v>
      </c>
      <c r="C10" s="549"/>
      <c r="D10" s="168"/>
      <c r="E10" s="180"/>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row>
    <row r="11" spans="1:75" s="112" customFormat="1" ht="16" x14ac:dyDescent="0.2">
      <c r="A11" s="293"/>
      <c r="B11" s="307" t="s">
        <v>168</v>
      </c>
      <c r="C11" s="549"/>
      <c r="D11" s="168"/>
      <c r="E11" s="178"/>
    </row>
    <row r="12" spans="1:75" ht="16" x14ac:dyDescent="0.2">
      <c r="B12" s="307" t="s">
        <v>169</v>
      </c>
      <c r="C12" s="549"/>
      <c r="D12" s="168"/>
    </row>
    <row r="13" spans="1:75" ht="16" x14ac:dyDescent="0.2">
      <c r="B13" s="307" t="s">
        <v>170</v>
      </c>
      <c r="C13" s="549"/>
      <c r="D13" s="168"/>
    </row>
    <row r="14" spans="1:75" ht="16" x14ac:dyDescent="0.2">
      <c r="B14" s="309" t="s">
        <v>171</v>
      </c>
      <c r="C14" s="550"/>
      <c r="D14" s="168"/>
    </row>
    <row r="15" spans="1:75" ht="16" x14ac:dyDescent="0.2">
      <c r="B15" s="307"/>
      <c r="C15" s="551"/>
      <c r="D15" s="168"/>
    </row>
    <row r="16" spans="1:75" ht="16" x14ac:dyDescent="0.2">
      <c r="B16" s="337" t="s">
        <v>269</v>
      </c>
      <c r="C16" s="355"/>
      <c r="D16" s="168"/>
    </row>
    <row r="17" spans="1:75" ht="17" thickBot="1" x14ac:dyDescent="0.25">
      <c r="B17" s="336"/>
      <c r="C17" s="355"/>
      <c r="D17" s="168"/>
    </row>
    <row r="18" spans="1:75" s="184" customFormat="1" ht="17" thickBot="1" x14ac:dyDescent="0.25">
      <c r="A18" s="322"/>
      <c r="B18" s="302" t="s">
        <v>172</v>
      </c>
      <c r="C18" s="325" t="s">
        <v>89</v>
      </c>
      <c r="D18" s="552">
        <f>SUM(C19:C22)</f>
        <v>0</v>
      </c>
      <c r="E18" s="182"/>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3"/>
    </row>
    <row r="19" spans="1:75" s="140" customFormat="1" ht="14.5" customHeight="1" x14ac:dyDescent="0.2">
      <c r="A19" s="321"/>
      <c r="B19" s="306" t="s">
        <v>173</v>
      </c>
      <c r="C19" s="338"/>
      <c r="D19" s="327"/>
      <c r="E19" s="180"/>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row>
    <row r="20" spans="1:75" ht="16" x14ac:dyDescent="0.2">
      <c r="B20" s="307" t="s">
        <v>174</v>
      </c>
      <c r="C20" s="338"/>
      <c r="D20" s="327"/>
    </row>
    <row r="21" spans="1:75" ht="16" x14ac:dyDescent="0.2">
      <c r="B21" s="307" t="s">
        <v>175</v>
      </c>
      <c r="C21" s="338"/>
      <c r="D21" s="327"/>
    </row>
    <row r="22" spans="1:75" ht="16" x14ac:dyDescent="0.2">
      <c r="B22" s="307" t="s">
        <v>176</v>
      </c>
      <c r="C22" s="338"/>
      <c r="D22" s="327"/>
    </row>
    <row r="23" spans="1:75" ht="17" thickBot="1" x14ac:dyDescent="0.25">
      <c r="B23" s="330"/>
      <c r="C23" s="185"/>
      <c r="D23" s="327"/>
    </row>
    <row r="24" spans="1:75" s="184" customFormat="1" ht="17" thickBot="1" x14ac:dyDescent="0.25">
      <c r="A24" s="322"/>
      <c r="B24" s="334" t="s">
        <v>177</v>
      </c>
      <c r="C24" s="335" t="s">
        <v>89</v>
      </c>
      <c r="D24" s="552">
        <f>SUM(C25:C31)</f>
        <v>0</v>
      </c>
      <c r="E24" s="182"/>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row>
    <row r="25" spans="1:75" s="140" customFormat="1" ht="14.5" customHeight="1" x14ac:dyDescent="0.2">
      <c r="A25" s="321"/>
      <c r="B25" s="306" t="s">
        <v>178</v>
      </c>
      <c r="C25" s="338"/>
      <c r="D25" s="327"/>
      <c r="E25" s="180"/>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row>
    <row r="26" spans="1:75" s="140" customFormat="1" ht="14.5" customHeight="1" x14ac:dyDescent="0.2">
      <c r="A26" s="321"/>
      <c r="B26" s="307" t="s">
        <v>270</v>
      </c>
      <c r="C26" s="338"/>
      <c r="D26" s="327"/>
      <c r="E26" s="180"/>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row>
    <row r="27" spans="1:75" ht="16" x14ac:dyDescent="0.2">
      <c r="B27" s="306" t="s">
        <v>273</v>
      </c>
      <c r="C27" s="338"/>
      <c r="D27" s="327"/>
    </row>
    <row r="28" spans="1:75" ht="16" x14ac:dyDescent="0.2">
      <c r="B28" s="307" t="s">
        <v>272</v>
      </c>
      <c r="C28" s="338"/>
      <c r="D28" s="327"/>
    </row>
    <row r="29" spans="1:75" ht="16" x14ac:dyDescent="0.2">
      <c r="B29" s="307" t="s">
        <v>271</v>
      </c>
      <c r="C29" s="338"/>
      <c r="D29" s="327"/>
    </row>
    <row r="30" spans="1:75" ht="16" x14ac:dyDescent="0.2">
      <c r="B30" s="307" t="s">
        <v>179</v>
      </c>
      <c r="C30" s="338"/>
      <c r="D30" s="327"/>
    </row>
    <row r="31" spans="1:75" ht="16" x14ac:dyDescent="0.2">
      <c r="B31" s="309"/>
      <c r="C31" s="339"/>
      <c r="D31" s="327"/>
    </row>
    <row r="32" spans="1:75" ht="17" thickBot="1" x14ac:dyDescent="0.25">
      <c r="B32" s="141"/>
      <c r="C32" s="186"/>
      <c r="D32" s="168"/>
    </row>
    <row r="33" spans="1:75" s="122" customFormat="1" ht="19" thickBot="1" x14ac:dyDescent="0.25">
      <c r="A33" s="301"/>
      <c r="B33" s="657" t="s">
        <v>268</v>
      </c>
      <c r="C33" s="658"/>
      <c r="D33" s="331" t="s">
        <v>89</v>
      </c>
      <c r="E33" s="547">
        <f>$D$6-$D$18-$D$24</f>
        <v>0</v>
      </c>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301"/>
      <c r="BD33" s="301"/>
      <c r="BE33" s="301"/>
      <c r="BF33" s="301"/>
      <c r="BG33" s="301"/>
      <c r="BH33" s="301"/>
      <c r="BI33" s="301"/>
      <c r="BJ33" s="301"/>
      <c r="BK33" s="301"/>
      <c r="BL33" s="301"/>
      <c r="BM33" s="301"/>
      <c r="BN33" s="301"/>
      <c r="BO33" s="301"/>
      <c r="BP33" s="301"/>
      <c r="BQ33" s="301"/>
      <c r="BR33" s="301"/>
      <c r="BS33" s="301"/>
      <c r="BT33" s="301"/>
      <c r="BU33" s="301"/>
      <c r="BV33" s="301"/>
      <c r="BW33" s="301"/>
    </row>
    <row r="34" spans="1:75" s="112" customFormat="1" ht="12.5" customHeight="1" thickBot="1" x14ac:dyDescent="0.2">
      <c r="A34" s="293"/>
      <c r="B34" s="305"/>
      <c r="C34" s="142"/>
      <c r="D34" s="142"/>
      <c r="E34" s="178"/>
    </row>
    <row r="35" spans="1:75" s="137" customFormat="1" ht="20" thickTop="1" thickBot="1" x14ac:dyDescent="0.25">
      <c r="A35" s="319"/>
      <c r="B35" s="654" t="s">
        <v>266</v>
      </c>
      <c r="C35" s="655"/>
      <c r="D35" s="655"/>
      <c r="E35" s="656"/>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row>
    <row r="36" spans="1:75" s="112" customFormat="1" ht="12.5" customHeight="1" thickBot="1" x14ac:dyDescent="0.2">
      <c r="A36" s="293"/>
      <c r="B36" s="305"/>
      <c r="C36" s="142"/>
      <c r="D36" s="142"/>
      <c r="E36" s="178"/>
    </row>
    <row r="37" spans="1:75" s="184" customFormat="1" ht="17" thickBot="1" x14ac:dyDescent="0.25">
      <c r="A37" s="322"/>
      <c r="B37" s="308" t="s">
        <v>263</v>
      </c>
      <c r="C37" s="325" t="s">
        <v>89</v>
      </c>
      <c r="D37" s="552">
        <f>SUM(C38:C49)</f>
        <v>0</v>
      </c>
      <c r="E37" s="182"/>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row>
    <row r="38" spans="1:75" s="140" customFormat="1" ht="16" x14ac:dyDescent="0.2">
      <c r="A38" s="321"/>
      <c r="B38" s="306" t="s">
        <v>274</v>
      </c>
      <c r="C38" s="553">
        <f>'Debt List'!D44</f>
        <v>0</v>
      </c>
      <c r="D38" s="327"/>
      <c r="E38" s="180"/>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row>
    <row r="39" spans="1:75" s="140" customFormat="1" ht="16" x14ac:dyDescent="0.2">
      <c r="A39" s="321"/>
      <c r="B39" s="306" t="s">
        <v>180</v>
      </c>
      <c r="C39" s="554"/>
      <c r="D39" s="327"/>
      <c r="E39" s="180"/>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row>
    <row r="40" spans="1:75" ht="16" x14ac:dyDescent="0.2">
      <c r="B40" s="307" t="s">
        <v>181</v>
      </c>
      <c r="C40" s="554"/>
      <c r="D40" s="327"/>
    </row>
    <row r="41" spans="1:75" ht="16" x14ac:dyDescent="0.2">
      <c r="B41" s="307" t="s">
        <v>182</v>
      </c>
      <c r="C41" s="554"/>
      <c r="D41" s="327"/>
    </row>
    <row r="42" spans="1:75" ht="16" x14ac:dyDescent="0.2">
      <c r="B42" s="307" t="s">
        <v>183</v>
      </c>
      <c r="C42" s="554"/>
      <c r="D42" s="327"/>
    </row>
    <row r="43" spans="1:75" s="140" customFormat="1" ht="14.5" customHeight="1" x14ac:dyDescent="0.2">
      <c r="A43" s="321"/>
      <c r="B43" s="306" t="s">
        <v>184</v>
      </c>
      <c r="C43" s="554"/>
      <c r="D43" s="327"/>
      <c r="E43" s="180"/>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row>
    <row r="44" spans="1:75" ht="16" x14ac:dyDescent="0.2">
      <c r="B44" s="307" t="s">
        <v>185</v>
      </c>
      <c r="C44" s="554"/>
      <c r="D44" s="327"/>
    </row>
    <row r="45" spans="1:75" ht="16" x14ac:dyDescent="0.2">
      <c r="B45" s="307" t="s">
        <v>186</v>
      </c>
      <c r="C45" s="554"/>
      <c r="D45" s="327"/>
    </row>
    <row r="46" spans="1:75" ht="16" x14ac:dyDescent="0.2">
      <c r="B46" s="307" t="s">
        <v>187</v>
      </c>
      <c r="C46" s="554"/>
      <c r="D46" s="327"/>
    </row>
    <row r="47" spans="1:75" ht="16" x14ac:dyDescent="0.2">
      <c r="B47" s="307" t="s">
        <v>188</v>
      </c>
      <c r="C47" s="554"/>
      <c r="D47" s="327"/>
    </row>
    <row r="48" spans="1:75" ht="16" x14ac:dyDescent="0.2">
      <c r="B48" s="307" t="s">
        <v>288</v>
      </c>
      <c r="C48" s="554"/>
      <c r="D48" s="327"/>
    </row>
    <row r="49" spans="1:75" ht="16" x14ac:dyDescent="0.2">
      <c r="B49" s="307" t="s">
        <v>179</v>
      </c>
      <c r="C49" s="554"/>
      <c r="D49" s="327"/>
    </row>
    <row r="50" spans="1:75" ht="17" thickBot="1" x14ac:dyDescent="0.25">
      <c r="B50" s="328"/>
      <c r="C50" s="555"/>
      <c r="D50" s="327"/>
    </row>
    <row r="51" spans="1:75" s="184" customFormat="1" ht="17" thickBot="1" x14ac:dyDescent="0.25">
      <c r="A51" s="322"/>
      <c r="B51" s="308" t="s">
        <v>189</v>
      </c>
      <c r="C51" s="325" t="s">
        <v>89</v>
      </c>
      <c r="D51" s="552">
        <f>SUM(C52:C53)</f>
        <v>0</v>
      </c>
      <c r="E51" s="182"/>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row>
    <row r="52" spans="1:75" s="140" customFormat="1" ht="14.5" customHeight="1" x14ac:dyDescent="0.2">
      <c r="A52" s="321"/>
      <c r="B52" s="306" t="s">
        <v>190</v>
      </c>
      <c r="C52" s="338"/>
      <c r="D52" s="327"/>
      <c r="E52" s="180"/>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row>
    <row r="53" spans="1:75" ht="16" x14ac:dyDescent="0.2">
      <c r="B53" s="307" t="s">
        <v>179</v>
      </c>
      <c r="C53" s="338"/>
      <c r="D53" s="327"/>
    </row>
    <row r="54" spans="1:75" ht="17" thickBot="1" x14ac:dyDescent="0.25">
      <c r="B54" s="328"/>
      <c r="C54" s="189"/>
      <c r="D54" s="327"/>
    </row>
    <row r="55" spans="1:75" s="184" customFormat="1" ht="17" thickBot="1" x14ac:dyDescent="0.25">
      <c r="A55" s="322"/>
      <c r="B55" s="556" t="s">
        <v>191</v>
      </c>
      <c r="C55" s="557" t="s">
        <v>89</v>
      </c>
      <c r="D55" s="552">
        <f>SUM(C56:C62)</f>
        <v>0</v>
      </c>
      <c r="E55" s="558"/>
      <c r="F55" s="559"/>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3"/>
      <c r="BR55" s="183"/>
      <c r="BS55" s="183"/>
      <c r="BT55" s="183"/>
      <c r="BU55" s="183"/>
      <c r="BV55" s="183"/>
      <c r="BW55" s="183"/>
    </row>
    <row r="56" spans="1:75" s="140" customFormat="1" ht="16" x14ac:dyDescent="0.2">
      <c r="A56" s="321"/>
      <c r="B56" s="560" t="s">
        <v>275</v>
      </c>
      <c r="C56" s="553">
        <f>'Debt List'!D37</f>
        <v>0</v>
      </c>
      <c r="D56" s="561"/>
      <c r="E56" s="562"/>
      <c r="F56" s="537"/>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row>
    <row r="57" spans="1:75" ht="16" x14ac:dyDescent="0.2">
      <c r="B57" s="563" t="s">
        <v>192</v>
      </c>
      <c r="C57" s="554"/>
      <c r="D57" s="561"/>
      <c r="E57" s="564"/>
      <c r="F57" s="539"/>
    </row>
    <row r="58" spans="1:75" ht="16" x14ac:dyDescent="0.2">
      <c r="B58" s="563" t="s">
        <v>278</v>
      </c>
      <c r="C58" s="554"/>
      <c r="D58" s="561"/>
      <c r="E58" s="564"/>
      <c r="F58" s="539"/>
    </row>
    <row r="59" spans="1:75" ht="16" x14ac:dyDescent="0.2">
      <c r="B59" s="563" t="s">
        <v>193</v>
      </c>
      <c r="C59" s="554"/>
      <c r="D59" s="561"/>
      <c r="E59" s="564"/>
      <c r="F59" s="539"/>
    </row>
    <row r="60" spans="1:75" ht="16" x14ac:dyDescent="0.2">
      <c r="B60" s="563" t="s">
        <v>188</v>
      </c>
      <c r="C60" s="554"/>
      <c r="D60" s="561"/>
      <c r="E60" s="564"/>
      <c r="F60" s="539"/>
    </row>
    <row r="61" spans="1:75" ht="16" x14ac:dyDescent="0.2">
      <c r="B61" s="563" t="s">
        <v>290</v>
      </c>
      <c r="C61" s="554"/>
      <c r="D61" s="561"/>
      <c r="E61" s="564"/>
      <c r="F61" s="539"/>
    </row>
    <row r="62" spans="1:75" ht="16" x14ac:dyDescent="0.2">
      <c r="B62" s="563" t="s">
        <v>289</v>
      </c>
      <c r="C62" s="554"/>
      <c r="D62" s="561"/>
      <c r="E62" s="564"/>
      <c r="F62" s="539"/>
    </row>
    <row r="63" spans="1:75" ht="17" thickBot="1" x14ac:dyDescent="0.25">
      <c r="B63" s="565"/>
      <c r="C63" s="555"/>
      <c r="D63" s="561"/>
      <c r="E63" s="564"/>
      <c r="F63" s="539"/>
    </row>
    <row r="64" spans="1:75" s="184" customFormat="1" ht="17" thickBot="1" x14ac:dyDescent="0.25">
      <c r="A64" s="322"/>
      <c r="B64" s="556" t="s">
        <v>279</v>
      </c>
      <c r="C64" s="557" t="s">
        <v>89</v>
      </c>
      <c r="D64" s="552">
        <f>SUM(C65:C68)</f>
        <v>0</v>
      </c>
      <c r="E64" s="558"/>
      <c r="F64" s="559"/>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83"/>
      <c r="BU64" s="183"/>
      <c r="BV64" s="183"/>
      <c r="BW64" s="183"/>
    </row>
    <row r="65" spans="1:75" s="140" customFormat="1" ht="14.5" customHeight="1" x14ac:dyDescent="0.2">
      <c r="A65" s="321"/>
      <c r="B65" s="560" t="s">
        <v>194</v>
      </c>
      <c r="C65" s="554"/>
      <c r="D65" s="561"/>
      <c r="E65" s="562"/>
      <c r="F65" s="537"/>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row>
    <row r="66" spans="1:75" ht="16" x14ac:dyDescent="0.2">
      <c r="B66" s="563" t="s">
        <v>391</v>
      </c>
      <c r="C66" s="554"/>
      <c r="D66" s="561"/>
      <c r="E66" s="564"/>
      <c r="F66" s="539"/>
    </row>
    <row r="67" spans="1:75" ht="16" x14ac:dyDescent="0.2">
      <c r="B67" s="563" t="s">
        <v>196</v>
      </c>
      <c r="C67" s="554"/>
      <c r="D67" s="561"/>
      <c r="E67" s="564"/>
      <c r="F67" s="539"/>
    </row>
    <row r="68" spans="1:75" ht="16" x14ac:dyDescent="0.2">
      <c r="B68" s="563" t="s">
        <v>179</v>
      </c>
      <c r="C68" s="554"/>
      <c r="D68" s="561"/>
      <c r="E68" s="564"/>
      <c r="F68" s="539"/>
    </row>
    <row r="69" spans="1:75" ht="17" thickBot="1" x14ac:dyDescent="0.25">
      <c r="B69" s="565"/>
      <c r="C69" s="555"/>
      <c r="D69" s="561"/>
      <c r="E69" s="564"/>
      <c r="F69" s="539"/>
    </row>
    <row r="70" spans="1:75" s="184" customFormat="1" ht="17" thickBot="1" x14ac:dyDescent="0.25">
      <c r="A70" s="322"/>
      <c r="B70" s="556" t="s">
        <v>280</v>
      </c>
      <c r="C70" s="557" t="s">
        <v>89</v>
      </c>
      <c r="D70" s="552">
        <f>SUM(C71:C92)</f>
        <v>0</v>
      </c>
      <c r="E70" s="558"/>
      <c r="F70" s="559"/>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c r="BS70" s="183"/>
      <c r="BT70" s="183"/>
      <c r="BU70" s="183"/>
      <c r="BV70" s="183"/>
      <c r="BW70" s="183"/>
    </row>
    <row r="71" spans="1:75" s="140" customFormat="1" ht="14.5" customHeight="1" x14ac:dyDescent="0.2">
      <c r="A71" s="321"/>
      <c r="B71" s="566">
        <f>'Debt List'!B8</f>
        <v>0</v>
      </c>
      <c r="C71" s="555">
        <f>'Debt List'!$D8</f>
        <v>0</v>
      </c>
      <c r="D71" s="561"/>
      <c r="E71" s="562"/>
      <c r="F71" s="537"/>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row>
    <row r="72" spans="1:75" s="140" customFormat="1" ht="14.5" customHeight="1" x14ac:dyDescent="0.2">
      <c r="A72" s="321"/>
      <c r="B72" s="566">
        <f>'Debt List'!B9</f>
        <v>0</v>
      </c>
      <c r="C72" s="555">
        <f>'Debt List'!$D9</f>
        <v>0</v>
      </c>
      <c r="D72" s="561"/>
      <c r="E72" s="562"/>
      <c r="F72" s="537"/>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row>
    <row r="73" spans="1:75" s="140" customFormat="1" ht="14.5" customHeight="1" x14ac:dyDescent="0.2">
      <c r="A73" s="321"/>
      <c r="B73" s="566">
        <f>'Debt List'!B10</f>
        <v>0</v>
      </c>
      <c r="C73" s="555">
        <f>'Debt List'!$D10</f>
        <v>0</v>
      </c>
      <c r="D73" s="561"/>
      <c r="E73" s="562"/>
      <c r="F73" s="537"/>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row>
    <row r="74" spans="1:75" s="140" customFormat="1" ht="14.5" customHeight="1" x14ac:dyDescent="0.2">
      <c r="A74" s="321"/>
      <c r="B74" s="566">
        <f>'Debt List'!B11</f>
        <v>0</v>
      </c>
      <c r="C74" s="555">
        <f>'Debt List'!$D11</f>
        <v>0</v>
      </c>
      <c r="D74" s="561"/>
      <c r="E74" s="562"/>
      <c r="F74" s="537"/>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row>
    <row r="75" spans="1:75" s="140" customFormat="1" ht="14.5" customHeight="1" x14ac:dyDescent="0.2">
      <c r="A75" s="321"/>
      <c r="B75" s="566" t="str">
        <f>'Debt List'!B12</f>
        <v xml:space="preserve"> </v>
      </c>
      <c r="C75" s="555">
        <f>'Debt List'!$D12</f>
        <v>0</v>
      </c>
      <c r="D75" s="561"/>
      <c r="E75" s="562"/>
      <c r="F75" s="537"/>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row>
    <row r="76" spans="1:75" ht="16" x14ac:dyDescent="0.2">
      <c r="B76" s="566" t="str">
        <f>'Debt List'!B13</f>
        <v xml:space="preserve"> </v>
      </c>
      <c r="C76" s="555">
        <f>'Debt List'!$D13</f>
        <v>0</v>
      </c>
      <c r="D76" s="561"/>
      <c r="E76" s="564"/>
      <c r="F76" s="539"/>
    </row>
    <row r="77" spans="1:75" s="140" customFormat="1" ht="14.5" customHeight="1" x14ac:dyDescent="0.2">
      <c r="A77" s="321"/>
      <c r="B77" s="566" t="str">
        <f>'Debt List'!B14</f>
        <v xml:space="preserve"> </v>
      </c>
      <c r="C77" s="555">
        <f>'Debt List'!$D14</f>
        <v>0</v>
      </c>
      <c r="D77" s="561"/>
      <c r="E77" s="562"/>
      <c r="F77" s="537"/>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row>
    <row r="78" spans="1:75" ht="16" x14ac:dyDescent="0.2">
      <c r="B78" s="566" t="str">
        <f>'Debt List'!B15</f>
        <v xml:space="preserve"> </v>
      </c>
      <c r="C78" s="555">
        <f>'Debt List'!$D15</f>
        <v>0</v>
      </c>
      <c r="D78" s="561"/>
      <c r="E78" s="564"/>
      <c r="F78" s="539"/>
    </row>
    <row r="79" spans="1:75" ht="16" x14ac:dyDescent="0.2">
      <c r="B79" s="566" t="str">
        <f>'Debt List'!B16</f>
        <v xml:space="preserve"> </v>
      </c>
      <c r="C79" s="555">
        <f>'Debt List'!$D16</f>
        <v>0</v>
      </c>
      <c r="D79" s="561"/>
      <c r="E79" s="564"/>
      <c r="F79" s="539"/>
    </row>
    <row r="80" spans="1:75" s="140" customFormat="1" ht="14.5" customHeight="1" x14ac:dyDescent="0.2">
      <c r="A80" s="321"/>
      <c r="B80" s="566" t="str">
        <f>'Debt List'!B17</f>
        <v xml:space="preserve"> </v>
      </c>
      <c r="C80" s="555">
        <f>'Debt List'!$D17</f>
        <v>0</v>
      </c>
      <c r="D80" s="561"/>
      <c r="E80" s="562"/>
      <c r="F80" s="537"/>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row>
    <row r="81" spans="1:75" ht="16" x14ac:dyDescent="0.2">
      <c r="B81" s="566" t="str">
        <f>'Debt List'!B18</f>
        <v xml:space="preserve"> </v>
      </c>
      <c r="C81" s="555">
        <f>'Debt List'!$D18</f>
        <v>0</v>
      </c>
      <c r="D81" s="561"/>
      <c r="E81" s="564"/>
      <c r="F81" s="539"/>
    </row>
    <row r="82" spans="1:75" s="140" customFormat="1" ht="14.5" customHeight="1" x14ac:dyDescent="0.2">
      <c r="A82" s="321"/>
      <c r="B82" s="566" t="str">
        <f>'Debt List'!B19</f>
        <v xml:space="preserve"> </v>
      </c>
      <c r="C82" s="555">
        <f>'Debt List'!$D19</f>
        <v>0</v>
      </c>
      <c r="D82" s="561"/>
      <c r="E82" s="562"/>
      <c r="F82" s="537"/>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row>
    <row r="83" spans="1:75" ht="16" x14ac:dyDescent="0.2">
      <c r="B83" s="566" t="str">
        <f>'Debt List'!B20</f>
        <v xml:space="preserve"> </v>
      </c>
      <c r="C83" s="555">
        <f>'Debt List'!$D20</f>
        <v>0</v>
      </c>
      <c r="D83" s="561"/>
      <c r="E83" s="564"/>
      <c r="F83" s="539"/>
    </row>
    <row r="84" spans="1:75" ht="16" x14ac:dyDescent="0.2">
      <c r="B84" s="566" t="str">
        <f>'Debt List'!B21</f>
        <v xml:space="preserve"> </v>
      </c>
      <c r="C84" s="555">
        <f>'Debt List'!$D21</f>
        <v>0</v>
      </c>
      <c r="D84" s="561"/>
      <c r="E84" s="564"/>
      <c r="F84" s="539"/>
    </row>
    <row r="85" spans="1:75" s="140" customFormat="1" ht="14.5" customHeight="1" x14ac:dyDescent="0.2">
      <c r="A85" s="321"/>
      <c r="B85" s="566" t="str">
        <f>'Debt List'!B22</f>
        <v xml:space="preserve"> </v>
      </c>
      <c r="C85" s="555">
        <f>'Debt List'!$D22</f>
        <v>0</v>
      </c>
      <c r="D85" s="561"/>
      <c r="E85" s="562"/>
      <c r="F85" s="537"/>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row>
    <row r="86" spans="1:75" ht="16" x14ac:dyDescent="0.2">
      <c r="B86" s="566" t="str">
        <f>'Debt List'!B23</f>
        <v xml:space="preserve"> </v>
      </c>
      <c r="C86" s="555">
        <f>'Debt List'!$D23</f>
        <v>0</v>
      </c>
      <c r="D86" s="561"/>
      <c r="E86" s="564"/>
      <c r="F86" s="539"/>
    </row>
    <row r="87" spans="1:75" s="140" customFormat="1" ht="14.5" customHeight="1" x14ac:dyDescent="0.2">
      <c r="A87" s="321"/>
      <c r="B87" s="566" t="str">
        <f>'Debt List'!B24</f>
        <v xml:space="preserve"> </v>
      </c>
      <c r="C87" s="555">
        <f>'Debt List'!$D24</f>
        <v>0</v>
      </c>
      <c r="D87" s="561"/>
      <c r="E87" s="562"/>
      <c r="F87" s="537"/>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row>
    <row r="88" spans="1:75" ht="16" x14ac:dyDescent="0.2">
      <c r="B88" s="566" t="str">
        <f>'Debt List'!B25</f>
        <v xml:space="preserve"> </v>
      </c>
      <c r="C88" s="555">
        <f>'Debt List'!$D25</f>
        <v>0</v>
      </c>
      <c r="D88" s="561"/>
      <c r="E88" s="564"/>
      <c r="F88" s="539"/>
    </row>
    <row r="89" spans="1:75" ht="16" x14ac:dyDescent="0.2">
      <c r="B89" s="566" t="str">
        <f>'Debt List'!B26</f>
        <v xml:space="preserve"> </v>
      </c>
      <c r="C89" s="555">
        <f>'Debt List'!$D26</f>
        <v>0</v>
      </c>
      <c r="D89" s="561"/>
      <c r="E89" s="564"/>
      <c r="F89" s="539"/>
    </row>
    <row r="90" spans="1:75" s="140" customFormat="1" ht="14.5" customHeight="1" x14ac:dyDescent="0.2">
      <c r="A90" s="321"/>
      <c r="B90" s="566" t="str">
        <f>'Debt List'!B27</f>
        <v xml:space="preserve"> </v>
      </c>
      <c r="C90" s="555">
        <f>'Debt List'!$D27</f>
        <v>0</v>
      </c>
      <c r="D90" s="561"/>
      <c r="E90" s="562"/>
      <c r="F90" s="537"/>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86"/>
    </row>
    <row r="91" spans="1:75" s="140" customFormat="1" ht="14.5" customHeight="1" x14ac:dyDescent="0.2">
      <c r="A91" s="321"/>
      <c r="B91" s="560" t="s">
        <v>265</v>
      </c>
      <c r="C91" s="553">
        <f>'Debt List'!D53</f>
        <v>0</v>
      </c>
      <c r="D91" s="561"/>
      <c r="E91" s="562"/>
      <c r="F91" s="537"/>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c r="BU91" s="86"/>
      <c r="BV91" s="86"/>
      <c r="BW91" s="86"/>
    </row>
    <row r="92" spans="1:75" s="140" customFormat="1" ht="14.5" customHeight="1" x14ac:dyDescent="0.2">
      <c r="A92" s="321"/>
      <c r="B92" s="560" t="s">
        <v>377</v>
      </c>
      <c r="C92" s="554"/>
      <c r="D92" s="561"/>
      <c r="E92" s="562"/>
      <c r="F92" s="537"/>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6"/>
      <c r="BV92" s="86"/>
      <c r="BW92" s="86"/>
    </row>
    <row r="93" spans="1:75" ht="17" thickBot="1" x14ac:dyDescent="0.25">
      <c r="B93" s="565"/>
      <c r="C93" s="555"/>
      <c r="D93" s="561"/>
      <c r="E93" s="564"/>
      <c r="F93" s="539"/>
    </row>
    <row r="94" spans="1:75" s="184" customFormat="1" ht="17" thickBot="1" x14ac:dyDescent="0.25">
      <c r="A94" s="322"/>
      <c r="B94" s="556" t="s">
        <v>197</v>
      </c>
      <c r="C94" s="557" t="s">
        <v>89</v>
      </c>
      <c r="D94" s="552">
        <f>SUM(C95:C100)</f>
        <v>0</v>
      </c>
      <c r="E94" s="558"/>
      <c r="F94" s="559"/>
      <c r="G94" s="183"/>
      <c r="H94" s="183"/>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183"/>
      <c r="AI94" s="183"/>
      <c r="AJ94" s="183"/>
      <c r="AK94" s="183"/>
      <c r="AL94" s="183"/>
      <c r="AM94" s="183"/>
      <c r="AN94" s="183"/>
      <c r="AO94" s="183"/>
      <c r="AP94" s="183"/>
      <c r="AQ94" s="183"/>
      <c r="AR94" s="183"/>
      <c r="AS94" s="183"/>
      <c r="AT94" s="183"/>
      <c r="AU94" s="183"/>
      <c r="AV94" s="183"/>
      <c r="AW94" s="183"/>
      <c r="AX94" s="183"/>
      <c r="AY94" s="183"/>
      <c r="AZ94" s="183"/>
      <c r="BA94" s="183"/>
      <c r="BB94" s="183"/>
      <c r="BC94" s="183"/>
      <c r="BD94" s="183"/>
      <c r="BE94" s="183"/>
      <c r="BF94" s="183"/>
      <c r="BG94" s="183"/>
      <c r="BH94" s="183"/>
      <c r="BI94" s="183"/>
      <c r="BJ94" s="183"/>
      <c r="BK94" s="183"/>
      <c r="BL94" s="183"/>
      <c r="BM94" s="183"/>
      <c r="BN94" s="183"/>
      <c r="BO94" s="183"/>
      <c r="BP94" s="183"/>
      <c r="BQ94" s="183"/>
      <c r="BR94" s="183"/>
      <c r="BS94" s="183"/>
      <c r="BT94" s="183"/>
      <c r="BU94" s="183"/>
      <c r="BV94" s="183"/>
      <c r="BW94" s="183"/>
    </row>
    <row r="95" spans="1:75" s="140" customFormat="1" ht="14.5" customHeight="1" x14ac:dyDescent="0.2">
      <c r="A95" s="321"/>
      <c r="B95" s="560" t="s">
        <v>198</v>
      </c>
      <c r="C95" s="554"/>
      <c r="D95" s="561"/>
      <c r="E95" s="562"/>
      <c r="F95" s="537"/>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6"/>
    </row>
    <row r="96" spans="1:75" ht="16" x14ac:dyDescent="0.2">
      <c r="B96" s="563" t="s">
        <v>199</v>
      </c>
      <c r="C96" s="554"/>
      <c r="D96" s="561"/>
      <c r="E96" s="564"/>
      <c r="F96" s="539"/>
    </row>
    <row r="97" spans="1:75" ht="16" x14ac:dyDescent="0.2">
      <c r="B97" s="563" t="s">
        <v>200</v>
      </c>
      <c r="C97" s="554"/>
      <c r="D97" s="561"/>
      <c r="E97" s="564"/>
      <c r="F97" s="539"/>
    </row>
    <row r="98" spans="1:75" s="140" customFormat="1" ht="14.5" customHeight="1" x14ac:dyDescent="0.2">
      <c r="A98" s="321"/>
      <c r="B98" s="560" t="s">
        <v>201</v>
      </c>
      <c r="C98" s="554"/>
      <c r="D98" s="561"/>
      <c r="E98" s="562"/>
      <c r="F98" s="537"/>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row>
    <row r="99" spans="1:75" ht="16" x14ac:dyDescent="0.2">
      <c r="B99" s="563" t="s">
        <v>202</v>
      </c>
      <c r="C99" s="554"/>
      <c r="D99" s="561"/>
      <c r="E99" s="564"/>
      <c r="F99" s="539"/>
    </row>
    <row r="100" spans="1:75" ht="16" x14ac:dyDescent="0.2">
      <c r="B100" s="563" t="s">
        <v>179</v>
      </c>
      <c r="C100" s="554"/>
      <c r="D100" s="561"/>
      <c r="E100" s="564"/>
      <c r="F100" s="539"/>
    </row>
    <row r="101" spans="1:75" ht="17" thickBot="1" x14ac:dyDescent="0.25">
      <c r="B101" s="565"/>
      <c r="C101" s="555"/>
      <c r="D101" s="561"/>
      <c r="E101" s="564"/>
      <c r="F101" s="539"/>
    </row>
    <row r="102" spans="1:75" s="184" customFormat="1" ht="17" thickBot="1" x14ac:dyDescent="0.25">
      <c r="A102" s="322"/>
      <c r="B102" s="556" t="s">
        <v>203</v>
      </c>
      <c r="C102" s="557" t="s">
        <v>89</v>
      </c>
      <c r="D102" s="552">
        <f>SUM(C103:C105)</f>
        <v>0</v>
      </c>
      <c r="E102" s="558"/>
      <c r="F102" s="559"/>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3"/>
      <c r="AL102" s="183"/>
      <c r="AM102" s="183"/>
      <c r="AN102" s="183"/>
      <c r="AO102" s="183"/>
      <c r="AP102" s="183"/>
      <c r="AQ102" s="183"/>
      <c r="AR102" s="183"/>
      <c r="AS102" s="183"/>
      <c r="AT102" s="183"/>
      <c r="AU102" s="183"/>
      <c r="AV102" s="183"/>
      <c r="AW102" s="183"/>
      <c r="AX102" s="183"/>
      <c r="AY102" s="183"/>
      <c r="AZ102" s="183"/>
      <c r="BA102" s="183"/>
      <c r="BB102" s="183"/>
      <c r="BC102" s="183"/>
      <c r="BD102" s="183"/>
      <c r="BE102" s="183"/>
      <c r="BF102" s="183"/>
      <c r="BG102" s="183"/>
      <c r="BH102" s="183"/>
      <c r="BI102" s="183"/>
      <c r="BJ102" s="183"/>
      <c r="BK102" s="183"/>
      <c r="BL102" s="183"/>
      <c r="BM102" s="183"/>
      <c r="BN102" s="183"/>
      <c r="BO102" s="183"/>
      <c r="BP102" s="183"/>
      <c r="BQ102" s="183"/>
      <c r="BR102" s="183"/>
      <c r="BS102" s="183"/>
      <c r="BT102" s="183"/>
      <c r="BU102" s="183"/>
      <c r="BV102" s="183"/>
      <c r="BW102" s="183"/>
    </row>
    <row r="103" spans="1:75" s="140" customFormat="1" ht="14.5" customHeight="1" x14ac:dyDescent="0.2">
      <c r="A103" s="321"/>
      <c r="B103" s="560" t="s">
        <v>281</v>
      </c>
      <c r="C103" s="554"/>
      <c r="D103" s="561"/>
      <c r="E103" s="562"/>
      <c r="F103" s="537"/>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6"/>
      <c r="BR103" s="86"/>
      <c r="BS103" s="86"/>
      <c r="BT103" s="86"/>
      <c r="BU103" s="86"/>
      <c r="BV103" s="86"/>
      <c r="BW103" s="86"/>
    </row>
    <row r="104" spans="1:75" ht="16" x14ac:dyDescent="0.2">
      <c r="B104" s="563" t="s">
        <v>204</v>
      </c>
      <c r="C104" s="554"/>
      <c r="D104" s="561"/>
      <c r="E104" s="564"/>
      <c r="F104" s="539"/>
    </row>
    <row r="105" spans="1:75" ht="16" x14ac:dyDescent="0.2">
      <c r="B105" s="563" t="s">
        <v>179</v>
      </c>
      <c r="C105" s="554"/>
      <c r="D105" s="561"/>
      <c r="E105" s="564"/>
      <c r="F105" s="539"/>
    </row>
    <row r="106" spans="1:75" ht="17" thickBot="1" x14ac:dyDescent="0.25">
      <c r="B106" s="565"/>
      <c r="C106" s="555"/>
      <c r="D106" s="561"/>
      <c r="E106" s="564"/>
      <c r="F106" s="539"/>
    </row>
    <row r="107" spans="1:75" s="184" customFormat="1" ht="17" thickBot="1" x14ac:dyDescent="0.25">
      <c r="A107" s="322"/>
      <c r="B107" s="556" t="s">
        <v>205</v>
      </c>
      <c r="C107" s="557" t="s">
        <v>89</v>
      </c>
      <c r="D107" s="552">
        <f>SUM(C108:C110)</f>
        <v>0</v>
      </c>
      <c r="E107" s="558"/>
      <c r="F107" s="559"/>
      <c r="G107" s="183"/>
      <c r="H107" s="183"/>
      <c r="I107" s="183"/>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c r="AG107" s="183"/>
      <c r="AH107" s="183"/>
      <c r="AI107" s="183"/>
      <c r="AJ107" s="183"/>
      <c r="AK107" s="183"/>
      <c r="AL107" s="183"/>
      <c r="AM107" s="183"/>
      <c r="AN107" s="183"/>
      <c r="AO107" s="183"/>
      <c r="AP107" s="183"/>
      <c r="AQ107" s="183"/>
      <c r="AR107" s="183"/>
      <c r="AS107" s="183"/>
      <c r="AT107" s="183"/>
      <c r="AU107" s="183"/>
      <c r="AV107" s="183"/>
      <c r="AW107" s="183"/>
      <c r="AX107" s="183"/>
      <c r="AY107" s="183"/>
      <c r="AZ107" s="183"/>
      <c r="BA107" s="183"/>
      <c r="BB107" s="183"/>
      <c r="BC107" s="183"/>
      <c r="BD107" s="183"/>
      <c r="BE107" s="183"/>
      <c r="BF107" s="183"/>
      <c r="BG107" s="183"/>
      <c r="BH107" s="183"/>
      <c r="BI107" s="183"/>
      <c r="BJ107" s="183"/>
      <c r="BK107" s="183"/>
      <c r="BL107" s="183"/>
      <c r="BM107" s="183"/>
      <c r="BN107" s="183"/>
      <c r="BO107" s="183"/>
      <c r="BP107" s="183"/>
      <c r="BQ107" s="183"/>
      <c r="BR107" s="183"/>
      <c r="BS107" s="183"/>
      <c r="BT107" s="183"/>
      <c r="BU107" s="183"/>
      <c r="BV107" s="183"/>
      <c r="BW107" s="183"/>
    </row>
    <row r="108" spans="1:75" s="140" customFormat="1" ht="14.5" customHeight="1" x14ac:dyDescent="0.2">
      <c r="A108" s="321"/>
      <c r="B108" s="560" t="s">
        <v>206</v>
      </c>
      <c r="C108" s="554"/>
      <c r="D108" s="561"/>
      <c r="E108" s="562"/>
      <c r="F108" s="537"/>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86"/>
      <c r="BT108" s="86"/>
      <c r="BU108" s="86"/>
      <c r="BV108" s="86"/>
      <c r="BW108" s="86"/>
    </row>
    <row r="109" spans="1:75" ht="16" x14ac:dyDescent="0.2">
      <c r="B109" s="563" t="s">
        <v>276</v>
      </c>
      <c r="C109" s="554"/>
      <c r="D109" s="561"/>
      <c r="E109" s="564"/>
      <c r="F109" s="539"/>
    </row>
    <row r="110" spans="1:75" ht="16" x14ac:dyDescent="0.2">
      <c r="B110" s="563" t="s">
        <v>179</v>
      </c>
      <c r="C110" s="554"/>
      <c r="D110" s="561"/>
      <c r="E110" s="564"/>
      <c r="F110" s="539"/>
    </row>
    <row r="111" spans="1:75" ht="17" thickBot="1" x14ac:dyDescent="0.25">
      <c r="B111" s="565"/>
      <c r="C111" s="555"/>
      <c r="D111" s="561"/>
      <c r="E111" s="564"/>
      <c r="F111" s="539"/>
    </row>
    <row r="112" spans="1:75" s="184" customFormat="1" ht="17" thickBot="1" x14ac:dyDescent="0.25">
      <c r="A112" s="322"/>
      <c r="B112" s="556" t="s">
        <v>299</v>
      </c>
      <c r="C112" s="557" t="s">
        <v>89</v>
      </c>
      <c r="D112" s="552">
        <f>SUM(C113:C117)</f>
        <v>0</v>
      </c>
      <c r="E112" s="558"/>
      <c r="F112" s="559"/>
      <c r="G112" s="183"/>
      <c r="H112" s="183"/>
      <c r="I112" s="183"/>
      <c r="J112" s="183"/>
      <c r="K112" s="183"/>
      <c r="L112" s="183"/>
      <c r="M112" s="183"/>
      <c r="N112" s="183"/>
      <c r="O112" s="183"/>
      <c r="P112" s="183"/>
      <c r="Q112" s="183"/>
      <c r="R112" s="183"/>
      <c r="S112" s="183"/>
      <c r="T112" s="183"/>
      <c r="U112" s="183"/>
      <c r="V112" s="183"/>
      <c r="W112" s="183"/>
      <c r="X112" s="183"/>
      <c r="Y112" s="183"/>
      <c r="Z112" s="183"/>
      <c r="AA112" s="183"/>
      <c r="AB112" s="183"/>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3"/>
      <c r="AY112" s="183"/>
      <c r="AZ112" s="183"/>
      <c r="BA112" s="183"/>
      <c r="BB112" s="183"/>
      <c r="BC112" s="183"/>
      <c r="BD112" s="183"/>
      <c r="BE112" s="183"/>
      <c r="BF112" s="183"/>
      <c r="BG112" s="183"/>
      <c r="BH112" s="183"/>
      <c r="BI112" s="183"/>
      <c r="BJ112" s="183"/>
      <c r="BK112" s="183"/>
      <c r="BL112" s="183"/>
      <c r="BM112" s="183"/>
      <c r="BN112" s="183"/>
      <c r="BO112" s="183"/>
      <c r="BP112" s="183"/>
      <c r="BQ112" s="183"/>
      <c r="BR112" s="183"/>
      <c r="BS112" s="183"/>
      <c r="BT112" s="183"/>
      <c r="BU112" s="183"/>
      <c r="BV112" s="183"/>
      <c r="BW112" s="183"/>
    </row>
    <row r="113" spans="1:75" ht="16" x14ac:dyDescent="0.2">
      <c r="B113" s="563" t="s">
        <v>207</v>
      </c>
      <c r="C113" s="554"/>
      <c r="D113" s="561"/>
      <c r="E113" s="564"/>
      <c r="F113" s="539"/>
    </row>
    <row r="114" spans="1:75" s="140" customFormat="1" ht="14.5" customHeight="1" x14ac:dyDescent="0.2">
      <c r="A114" s="321"/>
      <c r="B114" s="560" t="s">
        <v>208</v>
      </c>
      <c r="C114" s="554"/>
      <c r="D114" s="561"/>
      <c r="E114" s="562"/>
      <c r="F114" s="537"/>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row>
    <row r="115" spans="1:75" ht="16" x14ac:dyDescent="0.2">
      <c r="B115" s="563" t="s">
        <v>209</v>
      </c>
      <c r="C115" s="554"/>
      <c r="D115" s="561"/>
      <c r="E115" s="564"/>
      <c r="F115" s="539"/>
    </row>
    <row r="116" spans="1:75" ht="16" x14ac:dyDescent="0.2">
      <c r="B116" s="563" t="s">
        <v>291</v>
      </c>
      <c r="C116" s="554"/>
      <c r="D116" s="561"/>
      <c r="E116" s="564"/>
      <c r="F116" s="539"/>
    </row>
    <row r="117" spans="1:75" ht="16" x14ac:dyDescent="0.2">
      <c r="B117" s="563" t="s">
        <v>179</v>
      </c>
      <c r="C117" s="554"/>
      <c r="D117" s="561"/>
      <c r="E117" s="564"/>
      <c r="F117" s="539"/>
    </row>
    <row r="118" spans="1:75" ht="17" thickBot="1" x14ac:dyDescent="0.25">
      <c r="B118" s="565"/>
      <c r="C118" s="555"/>
      <c r="D118" s="561"/>
      <c r="E118" s="564"/>
      <c r="F118" s="539"/>
    </row>
    <row r="119" spans="1:75" s="184" customFormat="1" ht="17" thickBot="1" x14ac:dyDescent="0.25">
      <c r="A119" s="322"/>
      <c r="B119" s="556" t="s">
        <v>210</v>
      </c>
      <c r="C119" s="557" t="s">
        <v>89</v>
      </c>
      <c r="D119" s="552">
        <f>SUM(C120:C127)</f>
        <v>0</v>
      </c>
      <c r="E119" s="558"/>
      <c r="F119" s="559"/>
      <c r="G119" s="183"/>
      <c r="H119" s="183"/>
      <c r="I119" s="183"/>
      <c r="J119" s="183"/>
      <c r="K119" s="183"/>
      <c r="L119" s="183"/>
      <c r="M119" s="183"/>
      <c r="N119" s="183"/>
      <c r="O119" s="183"/>
      <c r="P119" s="183"/>
      <c r="Q119" s="183"/>
      <c r="R119" s="183"/>
      <c r="S119" s="183"/>
      <c r="T119" s="183"/>
      <c r="U119" s="183"/>
      <c r="V119" s="183"/>
      <c r="W119" s="183"/>
      <c r="X119" s="183"/>
      <c r="Y119" s="183"/>
      <c r="Z119" s="183"/>
      <c r="AA119" s="183"/>
      <c r="AB119" s="183"/>
      <c r="AC119" s="183"/>
      <c r="AD119" s="183"/>
      <c r="AE119" s="183"/>
      <c r="AF119" s="183"/>
      <c r="AG119" s="183"/>
      <c r="AH119" s="183"/>
      <c r="AI119" s="183"/>
      <c r="AJ119" s="183"/>
      <c r="AK119" s="183"/>
      <c r="AL119" s="183"/>
      <c r="AM119" s="183"/>
      <c r="AN119" s="183"/>
      <c r="AO119" s="183"/>
      <c r="AP119" s="183"/>
      <c r="AQ119" s="183"/>
      <c r="AR119" s="183"/>
      <c r="AS119" s="183"/>
      <c r="AT119" s="183"/>
      <c r="AU119" s="183"/>
      <c r="AV119" s="183"/>
      <c r="AW119" s="183"/>
      <c r="AX119" s="183"/>
      <c r="AY119" s="183"/>
      <c r="AZ119" s="183"/>
      <c r="BA119" s="183"/>
      <c r="BB119" s="183"/>
      <c r="BC119" s="183"/>
      <c r="BD119" s="183"/>
      <c r="BE119" s="183"/>
      <c r="BF119" s="183"/>
      <c r="BG119" s="183"/>
      <c r="BH119" s="183"/>
      <c r="BI119" s="183"/>
      <c r="BJ119" s="183"/>
      <c r="BK119" s="183"/>
      <c r="BL119" s="183"/>
      <c r="BM119" s="183"/>
      <c r="BN119" s="183"/>
      <c r="BO119" s="183"/>
      <c r="BP119" s="183"/>
      <c r="BQ119" s="183"/>
      <c r="BR119" s="183"/>
      <c r="BS119" s="183"/>
      <c r="BT119" s="183"/>
      <c r="BU119" s="183"/>
      <c r="BV119" s="183"/>
      <c r="BW119" s="183"/>
    </row>
    <row r="120" spans="1:75" ht="16" x14ac:dyDescent="0.2">
      <c r="B120" s="563" t="s">
        <v>211</v>
      </c>
      <c r="C120" s="554"/>
      <c r="D120" s="561"/>
      <c r="E120" s="564"/>
      <c r="F120" s="539"/>
    </row>
    <row r="121" spans="1:75" s="140" customFormat="1" ht="14.5" customHeight="1" x14ac:dyDescent="0.2">
      <c r="A121" s="321"/>
      <c r="B121" s="560" t="s">
        <v>212</v>
      </c>
      <c r="C121" s="554"/>
      <c r="D121" s="561"/>
      <c r="E121" s="562"/>
      <c r="F121" s="537"/>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6"/>
      <c r="BV121" s="86"/>
      <c r="BW121" s="86"/>
    </row>
    <row r="122" spans="1:75" ht="16" x14ac:dyDescent="0.2">
      <c r="B122" s="563" t="s">
        <v>213</v>
      </c>
      <c r="C122" s="554"/>
      <c r="D122" s="561"/>
      <c r="E122" s="564"/>
      <c r="F122" s="539"/>
    </row>
    <row r="123" spans="1:75" ht="16" x14ac:dyDescent="0.2">
      <c r="B123" s="563" t="s">
        <v>214</v>
      </c>
      <c r="C123" s="554"/>
      <c r="D123" s="561"/>
      <c r="E123" s="564"/>
      <c r="F123" s="539"/>
    </row>
    <row r="124" spans="1:75" s="140" customFormat="1" ht="14.5" customHeight="1" x14ac:dyDescent="0.2">
      <c r="A124" s="321"/>
      <c r="B124" s="560" t="s">
        <v>215</v>
      </c>
      <c r="C124" s="554"/>
      <c r="D124" s="561"/>
      <c r="E124" s="562"/>
      <c r="F124" s="537"/>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c r="BN124" s="86"/>
      <c r="BO124" s="86"/>
      <c r="BP124" s="86"/>
      <c r="BQ124" s="86"/>
      <c r="BR124" s="86"/>
      <c r="BS124" s="86"/>
      <c r="BT124" s="86"/>
      <c r="BU124" s="86"/>
      <c r="BV124" s="86"/>
      <c r="BW124" s="86"/>
    </row>
    <row r="125" spans="1:75" ht="16" x14ac:dyDescent="0.2">
      <c r="B125" s="563" t="s">
        <v>277</v>
      </c>
      <c r="C125" s="554"/>
      <c r="D125" s="561"/>
      <c r="E125" s="564"/>
      <c r="F125" s="539"/>
    </row>
    <row r="126" spans="1:75" ht="16" x14ac:dyDescent="0.2">
      <c r="B126" s="563" t="s">
        <v>216</v>
      </c>
      <c r="C126" s="554"/>
      <c r="D126" s="561"/>
      <c r="E126" s="564"/>
      <c r="F126" s="539"/>
    </row>
    <row r="127" spans="1:75" ht="16" x14ac:dyDescent="0.2">
      <c r="B127" s="563" t="s">
        <v>179</v>
      </c>
      <c r="C127" s="554"/>
      <c r="D127" s="561"/>
      <c r="E127" s="564"/>
      <c r="F127" s="539"/>
    </row>
    <row r="128" spans="1:75" ht="17" thickBot="1" x14ac:dyDescent="0.25">
      <c r="B128" s="567"/>
      <c r="C128" s="555"/>
      <c r="D128" s="568"/>
      <c r="E128" s="564"/>
      <c r="F128" s="539"/>
    </row>
    <row r="129" spans="1:75" s="184" customFormat="1" ht="17" thickBot="1" x14ac:dyDescent="0.25">
      <c r="A129" s="322"/>
      <c r="B129" s="556" t="s">
        <v>217</v>
      </c>
      <c r="C129" s="557" t="s">
        <v>89</v>
      </c>
      <c r="D129" s="552">
        <f>SUM(C130:C134)</f>
        <v>0</v>
      </c>
      <c r="E129" s="558"/>
      <c r="F129" s="559"/>
      <c r="G129" s="183"/>
      <c r="H129" s="183"/>
      <c r="I129" s="183"/>
      <c r="J129" s="183"/>
      <c r="K129" s="183"/>
      <c r="L129" s="183"/>
      <c r="M129" s="183"/>
      <c r="N129" s="183"/>
      <c r="O129" s="183"/>
      <c r="P129" s="183"/>
      <c r="Q129" s="183"/>
      <c r="R129" s="183"/>
      <c r="S129" s="183"/>
      <c r="T129" s="183"/>
      <c r="U129" s="183"/>
      <c r="V129" s="183"/>
      <c r="W129" s="183"/>
      <c r="X129" s="183"/>
      <c r="Y129" s="183"/>
      <c r="Z129" s="183"/>
      <c r="AA129" s="183"/>
      <c r="AB129" s="183"/>
      <c r="AC129" s="183"/>
      <c r="AD129" s="183"/>
      <c r="AE129" s="183"/>
      <c r="AF129" s="183"/>
      <c r="AG129" s="183"/>
      <c r="AH129" s="183"/>
      <c r="AI129" s="183"/>
      <c r="AJ129" s="183"/>
      <c r="AK129" s="183"/>
      <c r="AL129" s="183"/>
      <c r="AM129" s="183"/>
      <c r="AN129" s="183"/>
      <c r="AO129" s="183"/>
      <c r="AP129" s="183"/>
      <c r="AQ129" s="183"/>
      <c r="AR129" s="183"/>
      <c r="AS129" s="183"/>
      <c r="AT129" s="183"/>
      <c r="AU129" s="183"/>
      <c r="AV129" s="183"/>
      <c r="AW129" s="183"/>
      <c r="AX129" s="183"/>
      <c r="AY129" s="183"/>
      <c r="AZ129" s="183"/>
      <c r="BA129" s="183"/>
      <c r="BB129" s="183"/>
      <c r="BC129" s="183"/>
      <c r="BD129" s="183"/>
      <c r="BE129" s="183"/>
      <c r="BF129" s="183"/>
      <c r="BG129" s="183"/>
      <c r="BH129" s="183"/>
      <c r="BI129" s="183"/>
      <c r="BJ129" s="183"/>
      <c r="BK129" s="183"/>
      <c r="BL129" s="183"/>
      <c r="BM129" s="183"/>
      <c r="BN129" s="183"/>
      <c r="BO129" s="183"/>
      <c r="BP129" s="183"/>
      <c r="BQ129" s="183"/>
      <c r="BR129" s="183"/>
      <c r="BS129" s="183"/>
      <c r="BT129" s="183"/>
      <c r="BU129" s="183"/>
      <c r="BV129" s="183"/>
      <c r="BW129" s="183"/>
    </row>
    <row r="130" spans="1:75" s="140" customFormat="1" ht="14.5" customHeight="1" x14ac:dyDescent="0.2">
      <c r="A130" s="321"/>
      <c r="B130" s="560" t="s">
        <v>218</v>
      </c>
      <c r="C130" s="554"/>
      <c r="D130" s="568"/>
      <c r="E130" s="562"/>
      <c r="F130" s="537"/>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c r="BN130" s="86"/>
      <c r="BO130" s="86"/>
      <c r="BP130" s="86"/>
      <c r="BQ130" s="86"/>
      <c r="BR130" s="86"/>
      <c r="BS130" s="86"/>
      <c r="BT130" s="86"/>
      <c r="BU130" s="86"/>
      <c r="BV130" s="86"/>
      <c r="BW130" s="86"/>
    </row>
    <row r="131" spans="1:75" ht="16" x14ac:dyDescent="0.2">
      <c r="B131" s="563" t="s">
        <v>219</v>
      </c>
      <c r="C131" s="554"/>
      <c r="D131" s="568"/>
      <c r="E131" s="564"/>
      <c r="F131" s="539"/>
    </row>
    <row r="132" spans="1:75" s="140" customFormat="1" ht="14.5" customHeight="1" x14ac:dyDescent="0.2">
      <c r="A132" s="321"/>
      <c r="B132" s="560" t="s">
        <v>220</v>
      </c>
      <c r="C132" s="554"/>
      <c r="D132" s="568"/>
      <c r="E132" s="562"/>
      <c r="F132" s="537"/>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c r="BN132" s="86"/>
      <c r="BO132" s="86"/>
      <c r="BP132" s="86"/>
      <c r="BQ132" s="86"/>
      <c r="BR132" s="86"/>
      <c r="BS132" s="86"/>
      <c r="BT132" s="86"/>
      <c r="BU132" s="86"/>
      <c r="BV132" s="86"/>
      <c r="BW132" s="86"/>
    </row>
    <row r="133" spans="1:75" ht="16" x14ac:dyDescent="0.2">
      <c r="B133" s="563" t="s">
        <v>221</v>
      </c>
      <c r="C133" s="554"/>
      <c r="D133" s="568"/>
      <c r="E133" s="564"/>
      <c r="F133" s="539"/>
    </row>
    <row r="134" spans="1:75" ht="16" x14ac:dyDescent="0.2">
      <c r="B134" s="563" t="s">
        <v>179</v>
      </c>
      <c r="C134" s="554"/>
      <c r="D134" s="568"/>
      <c r="E134" s="564"/>
      <c r="F134" s="539"/>
    </row>
    <row r="135" spans="1:75" ht="17" thickBot="1" x14ac:dyDescent="0.25">
      <c r="B135" s="567"/>
      <c r="C135" s="555"/>
      <c r="D135" s="568"/>
      <c r="E135" s="564"/>
      <c r="F135" s="539"/>
    </row>
    <row r="136" spans="1:75" s="184" customFormat="1" ht="17" thickBot="1" x14ac:dyDescent="0.25">
      <c r="A136" s="322"/>
      <c r="B136" s="556" t="s">
        <v>222</v>
      </c>
      <c r="C136" s="557" t="s">
        <v>89</v>
      </c>
      <c r="D136" s="552">
        <f>SUM(C137:C142)</f>
        <v>0</v>
      </c>
      <c r="E136" s="558"/>
      <c r="F136" s="559"/>
      <c r="G136" s="183"/>
      <c r="H136" s="183"/>
      <c r="I136" s="183"/>
      <c r="J136" s="183"/>
      <c r="K136" s="183"/>
      <c r="L136" s="183"/>
      <c r="M136" s="183"/>
      <c r="N136" s="183"/>
      <c r="O136" s="183"/>
      <c r="P136" s="183"/>
      <c r="Q136" s="183"/>
      <c r="R136" s="183"/>
      <c r="S136" s="183"/>
      <c r="T136" s="183"/>
      <c r="U136" s="183"/>
      <c r="V136" s="183"/>
      <c r="W136" s="183"/>
      <c r="X136" s="183"/>
      <c r="Y136" s="183"/>
      <c r="Z136" s="183"/>
      <c r="AA136" s="183"/>
      <c r="AB136" s="183"/>
      <c r="AC136" s="183"/>
      <c r="AD136" s="183"/>
      <c r="AE136" s="183"/>
      <c r="AF136" s="183"/>
      <c r="AG136" s="183"/>
      <c r="AH136" s="183"/>
      <c r="AI136" s="183"/>
      <c r="AJ136" s="183"/>
      <c r="AK136" s="183"/>
      <c r="AL136" s="183"/>
      <c r="AM136" s="183"/>
      <c r="AN136" s="183"/>
      <c r="AO136" s="183"/>
      <c r="AP136" s="183"/>
      <c r="AQ136" s="183"/>
      <c r="AR136" s="183"/>
      <c r="AS136" s="183"/>
      <c r="AT136" s="183"/>
      <c r="AU136" s="183"/>
      <c r="AV136" s="183"/>
      <c r="AW136" s="183"/>
      <c r="AX136" s="183"/>
      <c r="AY136" s="183"/>
      <c r="AZ136" s="183"/>
      <c r="BA136" s="183"/>
      <c r="BB136" s="183"/>
      <c r="BC136" s="183"/>
      <c r="BD136" s="183"/>
      <c r="BE136" s="183"/>
      <c r="BF136" s="183"/>
      <c r="BG136" s="183"/>
      <c r="BH136" s="183"/>
      <c r="BI136" s="183"/>
      <c r="BJ136" s="183"/>
      <c r="BK136" s="183"/>
      <c r="BL136" s="183"/>
      <c r="BM136" s="183"/>
      <c r="BN136" s="183"/>
      <c r="BO136" s="183"/>
      <c r="BP136" s="183"/>
      <c r="BQ136" s="183"/>
      <c r="BR136" s="183"/>
      <c r="BS136" s="183"/>
      <c r="BT136" s="183"/>
      <c r="BU136" s="183"/>
      <c r="BV136" s="183"/>
      <c r="BW136" s="183"/>
    </row>
    <row r="137" spans="1:75" ht="16" x14ac:dyDescent="0.2">
      <c r="B137" s="563" t="s">
        <v>223</v>
      </c>
      <c r="C137" s="554"/>
      <c r="D137" s="568"/>
      <c r="E137" s="564"/>
      <c r="F137" s="539"/>
    </row>
    <row r="138" spans="1:75" s="140" customFormat="1" ht="14.5" customHeight="1" x14ac:dyDescent="0.2">
      <c r="A138" s="321"/>
      <c r="B138" s="560" t="s">
        <v>224</v>
      </c>
      <c r="C138" s="554"/>
      <c r="D138" s="568"/>
      <c r="E138" s="562"/>
      <c r="F138" s="537"/>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c r="BN138" s="86"/>
      <c r="BO138" s="86"/>
      <c r="BP138" s="86"/>
      <c r="BQ138" s="86"/>
      <c r="BR138" s="86"/>
      <c r="BS138" s="86"/>
      <c r="BT138" s="86"/>
      <c r="BU138" s="86"/>
      <c r="BV138" s="86"/>
      <c r="BW138" s="86"/>
    </row>
    <row r="139" spans="1:75" ht="16" x14ac:dyDescent="0.2">
      <c r="B139" s="563" t="s">
        <v>225</v>
      </c>
      <c r="C139" s="554"/>
      <c r="D139" s="568"/>
      <c r="E139" s="564"/>
      <c r="F139" s="539"/>
    </row>
    <row r="140" spans="1:75" ht="16" x14ac:dyDescent="0.2">
      <c r="B140" s="563" t="s">
        <v>226</v>
      </c>
      <c r="C140" s="554"/>
      <c r="D140" s="568"/>
      <c r="E140" s="564"/>
      <c r="F140" s="539"/>
    </row>
    <row r="141" spans="1:75" s="140" customFormat="1" ht="14.5" customHeight="1" x14ac:dyDescent="0.2">
      <c r="A141" s="321"/>
      <c r="B141" s="560" t="s">
        <v>227</v>
      </c>
      <c r="C141" s="554"/>
      <c r="D141" s="568"/>
      <c r="E141" s="562"/>
      <c r="F141" s="537"/>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c r="BJ141" s="86"/>
      <c r="BK141" s="86"/>
      <c r="BL141" s="86"/>
      <c r="BM141" s="86"/>
      <c r="BN141" s="86"/>
      <c r="BO141" s="86"/>
      <c r="BP141" s="86"/>
      <c r="BQ141" s="86"/>
      <c r="BR141" s="86"/>
      <c r="BS141" s="86"/>
      <c r="BT141" s="86"/>
      <c r="BU141" s="86"/>
      <c r="BV141" s="86"/>
      <c r="BW141" s="86"/>
    </row>
    <row r="142" spans="1:75" ht="16" x14ac:dyDescent="0.2">
      <c r="B142" s="569" t="s">
        <v>179</v>
      </c>
      <c r="C142" s="570"/>
      <c r="D142" s="568"/>
      <c r="E142" s="564"/>
      <c r="F142" s="539"/>
    </row>
    <row r="143" spans="1:75" ht="16" x14ac:dyDescent="0.2">
      <c r="B143" s="567"/>
      <c r="C143" s="571"/>
      <c r="D143" s="568"/>
      <c r="E143" s="564"/>
      <c r="F143" s="539"/>
    </row>
    <row r="144" spans="1:75" ht="17" thickBot="1" x14ac:dyDescent="0.25">
      <c r="B144" s="572"/>
      <c r="C144" s="573"/>
      <c r="D144" s="568"/>
      <c r="E144" s="564"/>
      <c r="F144" s="539"/>
    </row>
    <row r="145" spans="1:75" s="190" customFormat="1" ht="19" thickBot="1" x14ac:dyDescent="0.25">
      <c r="A145" s="323"/>
      <c r="B145" s="717" t="s">
        <v>228</v>
      </c>
      <c r="C145" s="718"/>
      <c r="D145" s="719"/>
      <c r="E145" s="547">
        <f>D37+D51+D55+D64+D70+D94+D102+D107+D112+D119+D129+D136</f>
        <v>0</v>
      </c>
      <c r="F145" s="574"/>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c r="AG145" s="105"/>
      <c r="AH145" s="105"/>
      <c r="AI145" s="105"/>
      <c r="AJ145" s="105"/>
      <c r="AK145" s="105"/>
      <c r="AL145" s="105"/>
      <c r="AM145" s="105"/>
      <c r="AN145" s="105"/>
      <c r="AO145" s="105"/>
      <c r="AP145" s="105"/>
      <c r="AQ145" s="105"/>
      <c r="AR145" s="105"/>
      <c r="AS145" s="105"/>
      <c r="AT145" s="105"/>
      <c r="AU145" s="105"/>
      <c r="AV145" s="105"/>
      <c r="AW145" s="105"/>
      <c r="AX145" s="105"/>
      <c r="AY145" s="105"/>
      <c r="AZ145" s="105"/>
      <c r="BA145" s="105"/>
      <c r="BB145" s="105"/>
      <c r="BC145" s="105"/>
      <c r="BD145" s="105"/>
      <c r="BE145" s="105"/>
      <c r="BF145" s="105"/>
      <c r="BG145" s="105"/>
      <c r="BH145" s="105"/>
      <c r="BI145" s="105"/>
      <c r="BJ145" s="105"/>
      <c r="BK145" s="105"/>
      <c r="BL145" s="105"/>
      <c r="BM145" s="105"/>
      <c r="BN145" s="105"/>
      <c r="BO145" s="105"/>
      <c r="BP145" s="105"/>
      <c r="BQ145" s="105"/>
      <c r="BR145" s="105"/>
      <c r="BS145" s="105"/>
      <c r="BT145" s="105"/>
      <c r="BU145" s="105"/>
      <c r="BV145" s="105"/>
      <c r="BW145" s="105"/>
    </row>
    <row r="146" spans="1:75" s="105" customFormat="1" ht="15.5" customHeight="1" thickBot="1" x14ac:dyDescent="0.25">
      <c r="A146" s="323"/>
      <c r="B146" s="575"/>
      <c r="C146" s="576"/>
      <c r="D146" s="577"/>
      <c r="E146" s="578"/>
      <c r="F146" s="574"/>
    </row>
    <row r="147" spans="1:75" s="187" customFormat="1" ht="20" thickTop="1" thickBot="1" x14ac:dyDescent="0.25">
      <c r="A147" s="323"/>
      <c r="B147" s="709" t="s">
        <v>229</v>
      </c>
      <c r="C147" s="710"/>
      <c r="D147" s="710"/>
      <c r="E147" s="711"/>
      <c r="F147" s="574"/>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5"/>
      <c r="AL147" s="105"/>
      <c r="AM147" s="105"/>
      <c r="AN147" s="105"/>
      <c r="AO147" s="105"/>
      <c r="AP147" s="105"/>
      <c r="AQ147" s="105"/>
      <c r="AR147" s="105"/>
      <c r="AS147" s="105"/>
      <c r="AT147" s="105"/>
      <c r="AU147" s="105"/>
      <c r="AV147" s="105"/>
      <c r="AW147" s="105"/>
      <c r="AX147" s="105"/>
      <c r="AY147" s="105"/>
      <c r="AZ147" s="105"/>
      <c r="BA147" s="105"/>
      <c r="BB147" s="105"/>
      <c r="BC147" s="105"/>
      <c r="BD147" s="105"/>
      <c r="BE147" s="105"/>
      <c r="BF147" s="105"/>
      <c r="BG147" s="105"/>
      <c r="BH147" s="105"/>
      <c r="BI147" s="105"/>
      <c r="BJ147" s="105"/>
      <c r="BK147" s="105"/>
      <c r="BL147" s="105"/>
      <c r="BM147" s="105"/>
      <c r="BN147" s="105"/>
      <c r="BO147" s="105"/>
      <c r="BP147" s="105"/>
      <c r="BQ147" s="105"/>
      <c r="BR147" s="105"/>
      <c r="BS147" s="105"/>
      <c r="BT147" s="105"/>
      <c r="BU147" s="105"/>
      <c r="BV147" s="105"/>
      <c r="BW147" s="105"/>
    </row>
    <row r="148" spans="1:75" s="112" customFormat="1" ht="12.5" customHeight="1" thickBot="1" x14ac:dyDescent="0.2">
      <c r="A148" s="293"/>
      <c r="B148" s="579"/>
      <c r="C148" s="580"/>
      <c r="D148" s="580"/>
      <c r="E148" s="581"/>
      <c r="F148" s="539"/>
    </row>
    <row r="149" spans="1:75" s="137" customFormat="1" ht="19" thickBot="1" x14ac:dyDescent="0.25">
      <c r="A149" s="319"/>
      <c r="B149" s="712" t="s">
        <v>230</v>
      </c>
      <c r="C149" s="713"/>
      <c r="D149" s="714"/>
      <c r="E149" s="545">
        <f>E33</f>
        <v>0</v>
      </c>
      <c r="F149" s="582"/>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c r="AY149" s="74"/>
      <c r="AZ149" s="74"/>
      <c r="BA149" s="74"/>
      <c r="BB149" s="74"/>
      <c r="BC149" s="74"/>
      <c r="BD149" s="74"/>
      <c r="BE149" s="74"/>
      <c r="BF149" s="74"/>
      <c r="BG149" s="74"/>
      <c r="BH149" s="74"/>
      <c r="BI149" s="74"/>
      <c r="BJ149" s="74"/>
      <c r="BK149" s="74"/>
      <c r="BL149" s="74"/>
      <c r="BM149" s="74"/>
      <c r="BN149" s="74"/>
      <c r="BO149" s="74"/>
      <c r="BP149" s="74"/>
      <c r="BQ149" s="74"/>
      <c r="BR149" s="74"/>
      <c r="BS149" s="74"/>
      <c r="BT149" s="74"/>
      <c r="BU149" s="74"/>
      <c r="BV149" s="74"/>
      <c r="BW149" s="74"/>
    </row>
    <row r="150" spans="1:75" s="112" customFormat="1" ht="12.5" customHeight="1" thickBot="1" x14ac:dyDescent="0.2">
      <c r="A150" s="293"/>
      <c r="B150" s="583"/>
      <c r="C150" s="580"/>
      <c r="D150" s="580"/>
      <c r="E150" s="546"/>
      <c r="F150" s="539"/>
    </row>
    <row r="151" spans="1:75" s="137" customFormat="1" ht="19" thickBot="1" x14ac:dyDescent="0.25">
      <c r="A151" s="319"/>
      <c r="B151" s="712" t="s">
        <v>231</v>
      </c>
      <c r="C151" s="713"/>
      <c r="D151" s="714"/>
      <c r="E151" s="545">
        <f>E145</f>
        <v>0</v>
      </c>
      <c r="F151" s="582"/>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c r="AR151" s="74"/>
      <c r="AS151" s="74"/>
      <c r="AT151" s="74"/>
      <c r="AU151" s="74"/>
      <c r="AV151" s="74"/>
      <c r="AW151" s="74"/>
      <c r="AX151" s="74"/>
      <c r="AY151" s="74"/>
      <c r="AZ151" s="74"/>
      <c r="BA151" s="74"/>
      <c r="BB151" s="74"/>
      <c r="BC151" s="74"/>
      <c r="BD151" s="74"/>
      <c r="BE151" s="74"/>
      <c r="BF151" s="74"/>
      <c r="BG151" s="74"/>
      <c r="BH151" s="74"/>
      <c r="BI151" s="74"/>
      <c r="BJ151" s="74"/>
      <c r="BK151" s="74"/>
      <c r="BL151" s="74"/>
      <c r="BM151" s="74"/>
      <c r="BN151" s="74"/>
      <c r="BO151" s="74"/>
      <c r="BP151" s="74"/>
      <c r="BQ151" s="74"/>
      <c r="BR151" s="74"/>
      <c r="BS151" s="74"/>
      <c r="BT151" s="74"/>
      <c r="BU151" s="74"/>
      <c r="BV151" s="74"/>
      <c r="BW151" s="74"/>
    </row>
    <row r="152" spans="1:75" s="112" customFormat="1" ht="12.5" customHeight="1" thickBot="1" x14ac:dyDescent="0.2">
      <c r="A152" s="293"/>
      <c r="B152" s="583"/>
      <c r="C152" s="580"/>
      <c r="D152" s="580"/>
      <c r="E152" s="546"/>
      <c r="F152" s="539"/>
    </row>
    <row r="153" spans="1:75" s="112" customFormat="1" ht="19" thickBot="1" x14ac:dyDescent="0.25">
      <c r="A153" s="293"/>
      <c r="B153" s="712" t="s">
        <v>232</v>
      </c>
      <c r="C153" s="713"/>
      <c r="D153" s="714"/>
      <c r="E153" s="545">
        <f>E149-E151</f>
        <v>0</v>
      </c>
      <c r="F153" s="539"/>
    </row>
    <row r="154" spans="1:75" s="112" customFormat="1" ht="12.5" customHeight="1" x14ac:dyDescent="0.15">
      <c r="A154" s="293"/>
      <c r="B154" s="579"/>
      <c r="C154" s="580"/>
      <c r="D154" s="580"/>
      <c r="E154" s="581"/>
      <c r="F154" s="539"/>
    </row>
    <row r="155" spans="1:75" s="112" customFormat="1" ht="17" thickBot="1" x14ac:dyDescent="0.25">
      <c r="A155" s="293"/>
      <c r="B155" s="584"/>
      <c r="C155" s="585"/>
      <c r="D155" s="586"/>
      <c r="E155" s="587"/>
      <c r="F155" s="539"/>
    </row>
    <row r="156" spans="1:75" s="112" customFormat="1" ht="19" thickTop="1" x14ac:dyDescent="0.15">
      <c r="A156" s="293"/>
      <c r="B156" s="715" t="s">
        <v>410</v>
      </c>
      <c r="C156" s="716"/>
      <c r="D156" s="716"/>
      <c r="E156" s="716"/>
      <c r="F156" s="716"/>
    </row>
    <row r="157" spans="1:75" s="112" customFormat="1" ht="16" x14ac:dyDescent="0.2">
      <c r="A157" s="293"/>
      <c r="B157" s="588"/>
      <c r="C157" s="571"/>
      <c r="D157" s="568"/>
      <c r="E157" s="564"/>
      <c r="F157" s="539"/>
    </row>
    <row r="158" spans="1:75" s="112" customFormat="1" ht="16" x14ac:dyDescent="0.2">
      <c r="A158" s="378" t="s">
        <v>293</v>
      </c>
      <c r="B158" s="588"/>
      <c r="C158" s="571"/>
      <c r="D158" s="568"/>
      <c r="E158" s="564"/>
      <c r="F158" s="539"/>
    </row>
    <row r="159" spans="1:75" s="102" customFormat="1" ht="16" x14ac:dyDescent="0.2">
      <c r="A159" s="324"/>
      <c r="B159" s="589"/>
      <c r="C159" s="590"/>
      <c r="D159" s="591"/>
      <c r="E159" s="592"/>
      <c r="F159" s="593"/>
    </row>
    <row r="160" spans="1:75" s="112" customFormat="1" x14ac:dyDescent="0.15">
      <c r="A160" s="293"/>
      <c r="B160" s="539"/>
      <c r="C160" s="594"/>
      <c r="D160" s="594"/>
      <c r="E160" s="564"/>
      <c r="F160" s="539"/>
    </row>
    <row r="161" spans="1:6" s="112" customFormat="1" x14ac:dyDescent="0.15">
      <c r="A161" s="293"/>
      <c r="B161" s="539"/>
      <c r="C161" s="594"/>
      <c r="D161" s="594"/>
      <c r="E161" s="564"/>
      <c r="F161" s="539"/>
    </row>
    <row r="162" spans="1:6" x14ac:dyDescent="0.15">
      <c r="B162" s="539"/>
      <c r="C162" s="594"/>
      <c r="D162" s="594"/>
      <c r="E162" s="564"/>
      <c r="F162" s="539"/>
    </row>
    <row r="163" spans="1:6" x14ac:dyDescent="0.15">
      <c r="B163" s="539"/>
      <c r="C163" s="594"/>
      <c r="D163" s="594"/>
      <c r="E163" s="564"/>
      <c r="F163" s="539"/>
    </row>
    <row r="164" spans="1:6" x14ac:dyDescent="0.15">
      <c r="B164" s="539"/>
      <c r="C164" s="594"/>
      <c r="D164" s="594"/>
      <c r="E164" s="564"/>
      <c r="F164" s="539"/>
    </row>
    <row r="165" spans="1:6" x14ac:dyDescent="0.15">
      <c r="B165" s="539"/>
      <c r="C165" s="594"/>
      <c r="D165" s="594"/>
      <c r="E165" s="564"/>
      <c r="F165" s="539"/>
    </row>
    <row r="166" spans="1:6" x14ac:dyDescent="0.15">
      <c r="B166" s="539"/>
      <c r="C166" s="594"/>
      <c r="D166" s="594"/>
      <c r="E166" s="564"/>
      <c r="F166" s="539"/>
    </row>
    <row r="167" spans="1:6" x14ac:dyDescent="0.15">
      <c r="B167" s="539"/>
      <c r="C167" s="594"/>
      <c r="D167" s="594"/>
      <c r="E167" s="564"/>
      <c r="F167" s="539"/>
    </row>
    <row r="168" spans="1:6" x14ac:dyDescent="0.15">
      <c r="B168" s="539"/>
      <c r="C168" s="594"/>
      <c r="D168" s="594"/>
      <c r="E168" s="564"/>
      <c r="F168" s="539"/>
    </row>
    <row r="169" spans="1:6" x14ac:dyDescent="0.15">
      <c r="B169" s="539"/>
      <c r="C169" s="594"/>
      <c r="D169" s="594"/>
      <c r="E169" s="564"/>
      <c r="F169" s="539"/>
    </row>
    <row r="170" spans="1:6" x14ac:dyDescent="0.15">
      <c r="B170" s="539"/>
      <c r="C170" s="594"/>
      <c r="D170" s="594"/>
      <c r="E170" s="564"/>
      <c r="F170" s="539"/>
    </row>
    <row r="171" spans="1:6" x14ac:dyDescent="0.15">
      <c r="B171" s="539"/>
      <c r="C171" s="594"/>
      <c r="D171" s="594"/>
      <c r="E171" s="564"/>
      <c r="F171" s="539"/>
    </row>
    <row r="172" spans="1:6" x14ac:dyDescent="0.15">
      <c r="B172" s="539"/>
      <c r="C172" s="594"/>
      <c r="D172" s="594"/>
      <c r="E172" s="564"/>
      <c r="F172" s="539"/>
    </row>
    <row r="173" spans="1:6" x14ac:dyDescent="0.15">
      <c r="B173" s="539"/>
      <c r="C173" s="594"/>
      <c r="D173" s="594"/>
      <c r="E173" s="564"/>
      <c r="F173" s="539"/>
    </row>
    <row r="174" spans="1:6" x14ac:dyDescent="0.15">
      <c r="B174" s="539"/>
      <c r="C174" s="594"/>
      <c r="D174" s="594"/>
      <c r="E174" s="564"/>
      <c r="F174" s="539"/>
    </row>
    <row r="175" spans="1:6" x14ac:dyDescent="0.15">
      <c r="B175" s="539"/>
      <c r="C175" s="594"/>
      <c r="D175" s="594"/>
      <c r="E175" s="564"/>
      <c r="F175" s="539"/>
    </row>
    <row r="176" spans="1:6" x14ac:dyDescent="0.15">
      <c r="B176" s="539"/>
      <c r="C176" s="594"/>
      <c r="D176" s="594"/>
      <c r="E176" s="564"/>
      <c r="F176" s="539"/>
    </row>
    <row r="177" spans="2:6" x14ac:dyDescent="0.15">
      <c r="B177" s="539"/>
      <c r="C177" s="594"/>
      <c r="D177" s="594"/>
      <c r="E177" s="564"/>
      <c r="F177" s="539"/>
    </row>
    <row r="178" spans="2:6" x14ac:dyDescent="0.15">
      <c r="B178" s="539"/>
      <c r="C178" s="594"/>
      <c r="D178" s="594"/>
      <c r="E178" s="564"/>
      <c r="F178" s="539"/>
    </row>
    <row r="179" spans="2:6" x14ac:dyDescent="0.15">
      <c r="B179" s="539"/>
      <c r="C179" s="594"/>
      <c r="D179" s="594"/>
      <c r="E179" s="564"/>
      <c r="F179" s="539"/>
    </row>
    <row r="180" spans="2:6" x14ac:dyDescent="0.15">
      <c r="B180" s="539"/>
      <c r="C180" s="594"/>
      <c r="D180" s="594"/>
      <c r="E180" s="564"/>
      <c r="F180" s="539"/>
    </row>
    <row r="181" spans="2:6" x14ac:dyDescent="0.15">
      <c r="B181" s="539"/>
      <c r="C181" s="594"/>
      <c r="D181" s="594"/>
      <c r="E181" s="564"/>
      <c r="F181" s="539"/>
    </row>
    <row r="182" spans="2:6" x14ac:dyDescent="0.15">
      <c r="B182" s="539"/>
      <c r="C182" s="594"/>
      <c r="D182" s="594"/>
      <c r="E182" s="564"/>
      <c r="F182" s="539"/>
    </row>
    <row r="183" spans="2:6" x14ac:dyDescent="0.15">
      <c r="B183" s="539"/>
      <c r="C183" s="594"/>
      <c r="D183" s="594"/>
      <c r="E183" s="564"/>
      <c r="F183" s="539"/>
    </row>
    <row r="184" spans="2:6" x14ac:dyDescent="0.15">
      <c r="B184" s="539"/>
      <c r="C184" s="594"/>
      <c r="D184" s="594"/>
      <c r="E184" s="564"/>
      <c r="F184" s="539"/>
    </row>
    <row r="185" spans="2:6" x14ac:dyDescent="0.15">
      <c r="B185" s="539"/>
      <c r="C185" s="594"/>
      <c r="D185" s="594"/>
      <c r="E185" s="564"/>
      <c r="F185" s="539"/>
    </row>
    <row r="186" spans="2:6" x14ac:dyDescent="0.15">
      <c r="B186" s="539"/>
      <c r="C186" s="594"/>
      <c r="D186" s="594"/>
      <c r="E186" s="564"/>
      <c r="F186" s="539"/>
    </row>
    <row r="187" spans="2:6" x14ac:dyDescent="0.15">
      <c r="B187" s="539"/>
      <c r="C187" s="594"/>
      <c r="D187" s="594"/>
      <c r="E187" s="564"/>
      <c r="F187" s="539"/>
    </row>
    <row r="188" spans="2:6" x14ac:dyDescent="0.15">
      <c r="B188" s="539"/>
      <c r="C188" s="594"/>
      <c r="D188" s="594"/>
      <c r="E188" s="564"/>
      <c r="F188" s="539"/>
    </row>
    <row r="189" spans="2:6" x14ac:dyDescent="0.15">
      <c r="B189" s="539"/>
      <c r="C189" s="594"/>
      <c r="D189" s="594"/>
      <c r="E189" s="564"/>
      <c r="F189" s="539"/>
    </row>
    <row r="190" spans="2:6" x14ac:dyDescent="0.15">
      <c r="B190" s="539"/>
      <c r="C190" s="594"/>
      <c r="D190" s="594"/>
      <c r="E190" s="564"/>
      <c r="F190" s="539"/>
    </row>
    <row r="191" spans="2:6" x14ac:dyDescent="0.15">
      <c r="B191" s="539"/>
      <c r="C191" s="594"/>
      <c r="D191" s="594"/>
      <c r="E191" s="564"/>
      <c r="F191" s="539"/>
    </row>
    <row r="192" spans="2:6" x14ac:dyDescent="0.15">
      <c r="B192" s="539"/>
      <c r="C192" s="594"/>
      <c r="D192" s="594"/>
      <c r="E192" s="564"/>
      <c r="F192" s="539"/>
    </row>
    <row r="193" spans="2:6" x14ac:dyDescent="0.15">
      <c r="B193" s="539"/>
      <c r="C193" s="594"/>
      <c r="D193" s="594"/>
      <c r="E193" s="564"/>
      <c r="F193" s="539"/>
    </row>
    <row r="194" spans="2:6" x14ac:dyDescent="0.15">
      <c r="B194" s="539"/>
      <c r="C194" s="594"/>
      <c r="D194" s="594"/>
      <c r="E194" s="564"/>
      <c r="F194" s="539"/>
    </row>
    <row r="195" spans="2:6" x14ac:dyDescent="0.15">
      <c r="B195" s="539"/>
      <c r="C195" s="594"/>
      <c r="D195" s="594"/>
      <c r="E195" s="564"/>
      <c r="F195" s="539"/>
    </row>
    <row r="196" spans="2:6" x14ac:dyDescent="0.15">
      <c r="B196" s="539"/>
      <c r="C196" s="594"/>
      <c r="D196" s="594"/>
      <c r="E196" s="564"/>
      <c r="F196" s="539"/>
    </row>
    <row r="197" spans="2:6" x14ac:dyDescent="0.15">
      <c r="B197" s="539"/>
      <c r="C197" s="594"/>
      <c r="D197" s="594"/>
      <c r="E197" s="564"/>
      <c r="F197" s="539"/>
    </row>
    <row r="198" spans="2:6" x14ac:dyDescent="0.15">
      <c r="B198" s="539"/>
      <c r="C198" s="594"/>
      <c r="D198" s="594"/>
      <c r="E198" s="564"/>
      <c r="F198" s="539"/>
    </row>
    <row r="199" spans="2:6" x14ac:dyDescent="0.15">
      <c r="B199" s="539"/>
      <c r="C199" s="594"/>
      <c r="D199" s="594"/>
      <c r="E199" s="564"/>
      <c r="F199" s="539"/>
    </row>
    <row r="200" spans="2:6" x14ac:dyDescent="0.15">
      <c r="B200" s="539"/>
      <c r="C200" s="594"/>
      <c r="D200" s="594"/>
      <c r="E200" s="564"/>
      <c r="F200" s="539"/>
    </row>
    <row r="201" spans="2:6" x14ac:dyDescent="0.15">
      <c r="B201" s="539"/>
      <c r="C201" s="594"/>
      <c r="D201" s="594"/>
      <c r="E201" s="564"/>
      <c r="F201" s="539"/>
    </row>
    <row r="202" spans="2:6" x14ac:dyDescent="0.15">
      <c r="B202" s="539"/>
      <c r="C202" s="594"/>
      <c r="D202" s="594"/>
      <c r="E202" s="564"/>
      <c r="F202" s="539"/>
    </row>
    <row r="203" spans="2:6" x14ac:dyDescent="0.15">
      <c r="B203" s="539"/>
      <c r="C203" s="594"/>
      <c r="D203" s="594"/>
      <c r="E203" s="564"/>
      <c r="F203" s="539"/>
    </row>
    <row r="204" spans="2:6" x14ac:dyDescent="0.15">
      <c r="B204" s="539"/>
      <c r="C204" s="594"/>
      <c r="D204" s="594"/>
      <c r="E204" s="564"/>
      <c r="F204" s="539"/>
    </row>
    <row r="205" spans="2:6" x14ac:dyDescent="0.15">
      <c r="B205" s="539"/>
      <c r="C205" s="594"/>
      <c r="D205" s="594"/>
      <c r="E205" s="564"/>
      <c r="F205" s="539"/>
    </row>
    <row r="206" spans="2:6" x14ac:dyDescent="0.15">
      <c r="B206" s="539"/>
      <c r="C206" s="594"/>
      <c r="D206" s="594"/>
      <c r="E206" s="564"/>
      <c r="F206" s="539"/>
    </row>
    <row r="207" spans="2:6" x14ac:dyDescent="0.15">
      <c r="B207" s="539"/>
      <c r="C207" s="594"/>
      <c r="D207" s="594"/>
      <c r="E207" s="564"/>
      <c r="F207" s="539"/>
    </row>
    <row r="208" spans="2:6" x14ac:dyDescent="0.15">
      <c r="B208" s="539"/>
      <c r="C208" s="594"/>
      <c r="D208" s="594"/>
      <c r="E208" s="564"/>
      <c r="F208" s="539"/>
    </row>
    <row r="209" spans="2:6" x14ac:dyDescent="0.15">
      <c r="B209" s="539"/>
      <c r="C209" s="594"/>
      <c r="D209" s="594"/>
      <c r="E209" s="564"/>
      <c r="F209" s="539"/>
    </row>
    <row r="210" spans="2:6" x14ac:dyDescent="0.15">
      <c r="B210" s="539"/>
      <c r="C210" s="594"/>
      <c r="D210" s="594"/>
      <c r="E210" s="564"/>
      <c r="F210" s="539"/>
    </row>
    <row r="211" spans="2:6" x14ac:dyDescent="0.15">
      <c r="B211" s="539"/>
      <c r="C211" s="594"/>
      <c r="D211" s="594"/>
      <c r="E211" s="564"/>
      <c r="F211" s="539"/>
    </row>
    <row r="212" spans="2:6" x14ac:dyDescent="0.15">
      <c r="B212" s="539"/>
      <c r="C212" s="594"/>
      <c r="D212" s="594"/>
      <c r="E212" s="564"/>
      <c r="F212" s="539"/>
    </row>
    <row r="213" spans="2:6" x14ac:dyDescent="0.15">
      <c r="B213" s="316"/>
      <c r="C213" s="145"/>
      <c r="D213" s="145"/>
    </row>
    <row r="214" spans="2:6" x14ac:dyDescent="0.15">
      <c r="B214" s="316"/>
      <c r="C214" s="145"/>
      <c r="D214" s="145"/>
    </row>
    <row r="215" spans="2:6" x14ac:dyDescent="0.15">
      <c r="B215" s="316"/>
      <c r="C215" s="145"/>
      <c r="D215" s="145"/>
    </row>
    <row r="216" spans="2:6" x14ac:dyDescent="0.15">
      <c r="B216" s="316"/>
      <c r="C216" s="145"/>
      <c r="D216" s="145"/>
    </row>
    <row r="217" spans="2:6" x14ac:dyDescent="0.15">
      <c r="B217" s="316"/>
      <c r="C217" s="145"/>
      <c r="D217" s="145"/>
    </row>
    <row r="218" spans="2:6" x14ac:dyDescent="0.15">
      <c r="B218" s="316"/>
      <c r="C218" s="145"/>
      <c r="D218" s="145"/>
    </row>
    <row r="219" spans="2:6" x14ac:dyDescent="0.15">
      <c r="B219" s="316"/>
      <c r="C219" s="145"/>
      <c r="D219" s="145"/>
    </row>
    <row r="220" spans="2:6" x14ac:dyDescent="0.15">
      <c r="B220" s="112"/>
      <c r="C220" s="145"/>
      <c r="D220" s="145"/>
    </row>
    <row r="221" spans="2:6" x14ac:dyDescent="0.15">
      <c r="B221" s="112"/>
      <c r="C221" s="145"/>
      <c r="D221" s="145"/>
    </row>
    <row r="222" spans="2:6" x14ac:dyDescent="0.15">
      <c r="B222" s="112"/>
      <c r="C222" s="145"/>
      <c r="D222" s="145"/>
    </row>
    <row r="223" spans="2:6" x14ac:dyDescent="0.15">
      <c r="B223" s="112"/>
      <c r="C223" s="145"/>
      <c r="D223" s="145"/>
    </row>
    <row r="224" spans="2:6" x14ac:dyDescent="0.15">
      <c r="B224" s="112"/>
      <c r="C224" s="145"/>
      <c r="D224" s="145"/>
    </row>
    <row r="225" spans="2:4" x14ac:dyDescent="0.15">
      <c r="B225" s="112"/>
      <c r="C225" s="145"/>
      <c r="D225" s="145"/>
    </row>
    <row r="226" spans="2:4" x14ac:dyDescent="0.15">
      <c r="B226" s="112"/>
      <c r="C226" s="145"/>
      <c r="D226" s="145"/>
    </row>
    <row r="227" spans="2:4" x14ac:dyDescent="0.15">
      <c r="B227" s="112"/>
      <c r="C227" s="145"/>
      <c r="D227" s="145"/>
    </row>
    <row r="228" spans="2:4" x14ac:dyDescent="0.15">
      <c r="B228" s="112"/>
      <c r="C228" s="145"/>
      <c r="D228" s="145"/>
    </row>
    <row r="229" spans="2:4" x14ac:dyDescent="0.15">
      <c r="B229" s="112"/>
      <c r="C229" s="145"/>
      <c r="D229" s="145"/>
    </row>
    <row r="230" spans="2:4" x14ac:dyDescent="0.15">
      <c r="B230" s="112"/>
      <c r="C230" s="145"/>
      <c r="D230" s="145"/>
    </row>
    <row r="231" spans="2:4" x14ac:dyDescent="0.15">
      <c r="B231" s="112"/>
      <c r="C231" s="145"/>
      <c r="D231" s="145"/>
    </row>
    <row r="232" spans="2:4" x14ac:dyDescent="0.15">
      <c r="B232" s="112"/>
      <c r="C232" s="145"/>
      <c r="D232" s="145"/>
    </row>
    <row r="233" spans="2:4" x14ac:dyDescent="0.15">
      <c r="B233" s="112"/>
      <c r="C233" s="145"/>
      <c r="D233" s="145"/>
    </row>
    <row r="234" spans="2:4" x14ac:dyDescent="0.15">
      <c r="B234" s="112"/>
      <c r="C234" s="145"/>
      <c r="D234" s="145"/>
    </row>
    <row r="235" spans="2:4" x14ac:dyDescent="0.15">
      <c r="B235" s="112"/>
      <c r="C235" s="145"/>
      <c r="D235" s="145"/>
    </row>
    <row r="236" spans="2:4" x14ac:dyDescent="0.15">
      <c r="B236" s="112"/>
      <c r="C236" s="145"/>
      <c r="D236" s="145"/>
    </row>
    <row r="237" spans="2:4" x14ac:dyDescent="0.15">
      <c r="B237" s="112"/>
      <c r="C237" s="145"/>
      <c r="D237" s="145"/>
    </row>
    <row r="238" spans="2:4" x14ac:dyDescent="0.15">
      <c r="B238" s="112"/>
      <c r="C238" s="145"/>
      <c r="D238" s="145"/>
    </row>
    <row r="239" spans="2:4" x14ac:dyDescent="0.15">
      <c r="B239" s="112"/>
      <c r="C239" s="145"/>
      <c r="D239" s="145"/>
    </row>
    <row r="240" spans="2:4" x14ac:dyDescent="0.15">
      <c r="B240" s="112"/>
      <c r="C240" s="145"/>
      <c r="D240" s="145"/>
    </row>
    <row r="241" spans="2:4" x14ac:dyDescent="0.15">
      <c r="B241" s="112"/>
      <c r="C241" s="145"/>
      <c r="D241" s="145"/>
    </row>
    <row r="242" spans="2:4" x14ac:dyDescent="0.15">
      <c r="B242" s="112"/>
      <c r="C242" s="145"/>
      <c r="D242" s="145"/>
    </row>
    <row r="243" spans="2:4" x14ac:dyDescent="0.15">
      <c r="B243" s="112"/>
      <c r="C243" s="145"/>
      <c r="D243" s="145"/>
    </row>
    <row r="244" spans="2:4" x14ac:dyDescent="0.15">
      <c r="B244" s="112"/>
      <c r="C244" s="145"/>
      <c r="D244" s="145"/>
    </row>
    <row r="245" spans="2:4" x14ac:dyDescent="0.15">
      <c r="B245" s="112"/>
      <c r="C245" s="145"/>
      <c r="D245" s="145"/>
    </row>
    <row r="246" spans="2:4" x14ac:dyDescent="0.15">
      <c r="B246" s="112"/>
      <c r="C246" s="145"/>
      <c r="D246" s="145"/>
    </row>
    <row r="247" spans="2:4" x14ac:dyDescent="0.15">
      <c r="B247" s="112"/>
      <c r="C247" s="145"/>
      <c r="D247" s="145"/>
    </row>
    <row r="248" spans="2:4" x14ac:dyDescent="0.15">
      <c r="B248" s="112"/>
      <c r="C248" s="145"/>
      <c r="D248" s="145"/>
    </row>
    <row r="249" spans="2:4" x14ac:dyDescent="0.15">
      <c r="B249" s="112"/>
      <c r="C249" s="145"/>
      <c r="D249" s="145"/>
    </row>
    <row r="250" spans="2:4" x14ac:dyDescent="0.15">
      <c r="B250" s="112"/>
      <c r="C250" s="145"/>
      <c r="D250" s="145"/>
    </row>
    <row r="251" spans="2:4" x14ac:dyDescent="0.15">
      <c r="B251" s="112"/>
      <c r="C251" s="145"/>
      <c r="D251" s="145"/>
    </row>
    <row r="252" spans="2:4" x14ac:dyDescent="0.15">
      <c r="B252" s="112"/>
      <c r="C252" s="145"/>
      <c r="D252" s="145"/>
    </row>
    <row r="253" spans="2:4" x14ac:dyDescent="0.15">
      <c r="B253" s="112"/>
      <c r="C253" s="145"/>
      <c r="D253" s="145"/>
    </row>
    <row r="254" spans="2:4" x14ac:dyDescent="0.15">
      <c r="B254" s="112"/>
      <c r="C254" s="145"/>
      <c r="D254" s="145"/>
    </row>
    <row r="255" spans="2:4" x14ac:dyDescent="0.15">
      <c r="B255" s="112"/>
      <c r="C255" s="145"/>
      <c r="D255" s="145"/>
    </row>
    <row r="256" spans="2:4" x14ac:dyDescent="0.15">
      <c r="B256" s="112"/>
      <c r="C256" s="145"/>
      <c r="D256" s="145"/>
    </row>
    <row r="257" spans="2:4" x14ac:dyDescent="0.15">
      <c r="B257" s="112"/>
      <c r="C257" s="145"/>
      <c r="D257" s="145"/>
    </row>
    <row r="258" spans="2:4" x14ac:dyDescent="0.15">
      <c r="B258" s="112"/>
      <c r="C258" s="145"/>
      <c r="D258" s="145"/>
    </row>
    <row r="259" spans="2:4" x14ac:dyDescent="0.15">
      <c r="B259" s="112"/>
      <c r="C259" s="145"/>
      <c r="D259" s="145"/>
    </row>
    <row r="260" spans="2:4" x14ac:dyDescent="0.15">
      <c r="B260" s="112"/>
      <c r="C260" s="145"/>
      <c r="D260" s="145"/>
    </row>
    <row r="261" spans="2:4" x14ac:dyDescent="0.15">
      <c r="B261" s="112"/>
      <c r="C261" s="145"/>
      <c r="D261" s="145"/>
    </row>
    <row r="262" spans="2:4" x14ac:dyDescent="0.15">
      <c r="B262" s="112"/>
      <c r="C262" s="145"/>
      <c r="D262" s="145"/>
    </row>
    <row r="263" spans="2:4" x14ac:dyDescent="0.15">
      <c r="B263" s="112"/>
      <c r="C263" s="145"/>
      <c r="D263" s="145"/>
    </row>
    <row r="264" spans="2:4" x14ac:dyDescent="0.15">
      <c r="B264" s="112"/>
      <c r="C264" s="145"/>
      <c r="D264" s="145"/>
    </row>
    <row r="265" spans="2:4" x14ac:dyDescent="0.15">
      <c r="B265" s="112"/>
      <c r="C265" s="145"/>
      <c r="D265" s="145"/>
    </row>
    <row r="266" spans="2:4" x14ac:dyDescent="0.15">
      <c r="B266" s="112"/>
      <c r="C266" s="145"/>
      <c r="D266" s="145"/>
    </row>
    <row r="267" spans="2:4" x14ac:dyDescent="0.15">
      <c r="B267" s="112"/>
      <c r="C267" s="145"/>
      <c r="D267" s="145"/>
    </row>
    <row r="268" spans="2:4" x14ac:dyDescent="0.15">
      <c r="B268" s="112"/>
      <c r="C268" s="145"/>
      <c r="D268" s="145"/>
    </row>
    <row r="269" spans="2:4" x14ac:dyDescent="0.15">
      <c r="B269" s="112"/>
      <c r="C269" s="145"/>
      <c r="D269" s="145"/>
    </row>
    <row r="270" spans="2:4" x14ac:dyDescent="0.15">
      <c r="B270" s="112"/>
      <c r="C270" s="145"/>
      <c r="D270" s="145"/>
    </row>
    <row r="271" spans="2:4" x14ac:dyDescent="0.15">
      <c r="B271" s="112"/>
      <c r="C271" s="145"/>
      <c r="D271" s="145"/>
    </row>
    <row r="272" spans="2:4" x14ac:dyDescent="0.15">
      <c r="B272" s="112"/>
      <c r="C272" s="145"/>
      <c r="D272" s="145"/>
    </row>
    <row r="273" spans="2:4" x14ac:dyDescent="0.15">
      <c r="B273" s="112"/>
      <c r="C273" s="145"/>
      <c r="D273" s="145"/>
    </row>
    <row r="274" spans="2:4" x14ac:dyDescent="0.15">
      <c r="B274" s="112"/>
      <c r="C274" s="145"/>
      <c r="D274" s="145"/>
    </row>
    <row r="275" spans="2:4" x14ac:dyDescent="0.15">
      <c r="B275" s="112"/>
      <c r="C275" s="145"/>
      <c r="D275" s="145"/>
    </row>
    <row r="276" spans="2:4" x14ac:dyDescent="0.15">
      <c r="B276" s="112"/>
      <c r="C276" s="145"/>
      <c r="D276" s="145"/>
    </row>
    <row r="277" spans="2:4" x14ac:dyDescent="0.15">
      <c r="B277" s="112"/>
      <c r="C277" s="145"/>
      <c r="D277" s="145"/>
    </row>
    <row r="278" spans="2:4" x14ac:dyDescent="0.15">
      <c r="B278" s="112"/>
      <c r="C278" s="145"/>
      <c r="D278" s="145"/>
    </row>
    <row r="279" spans="2:4" x14ac:dyDescent="0.15">
      <c r="B279" s="112"/>
      <c r="C279" s="145"/>
      <c r="D279" s="145"/>
    </row>
    <row r="280" spans="2:4" x14ac:dyDescent="0.15">
      <c r="B280" s="112"/>
      <c r="C280" s="145"/>
      <c r="D280" s="145"/>
    </row>
    <row r="281" spans="2:4" x14ac:dyDescent="0.15">
      <c r="B281" s="112"/>
      <c r="C281" s="145"/>
      <c r="D281" s="145"/>
    </row>
    <row r="282" spans="2:4" x14ac:dyDescent="0.15">
      <c r="B282" s="112"/>
      <c r="C282" s="145"/>
      <c r="D282" s="145"/>
    </row>
    <row r="283" spans="2:4" x14ac:dyDescent="0.15">
      <c r="B283" s="112"/>
      <c r="C283" s="145"/>
      <c r="D283" s="145"/>
    </row>
    <row r="284" spans="2:4" x14ac:dyDescent="0.15">
      <c r="B284" s="112"/>
      <c r="C284" s="145"/>
      <c r="D284" s="145"/>
    </row>
    <row r="285" spans="2:4" x14ac:dyDescent="0.15">
      <c r="B285" s="112"/>
      <c r="C285" s="145"/>
      <c r="D285" s="145"/>
    </row>
    <row r="286" spans="2:4" x14ac:dyDescent="0.15">
      <c r="B286" s="112"/>
      <c r="C286" s="145"/>
      <c r="D286" s="145"/>
    </row>
    <row r="287" spans="2:4" x14ac:dyDescent="0.15">
      <c r="B287" s="112"/>
      <c r="C287" s="145"/>
      <c r="D287" s="145"/>
    </row>
    <row r="288" spans="2:4" x14ac:dyDescent="0.15">
      <c r="B288" s="112"/>
      <c r="C288" s="145"/>
      <c r="D288" s="145"/>
    </row>
    <row r="289" spans="2:4" x14ac:dyDescent="0.15">
      <c r="B289" s="112"/>
      <c r="C289" s="145"/>
      <c r="D289" s="145"/>
    </row>
    <row r="290" spans="2:4" x14ac:dyDescent="0.15">
      <c r="B290" s="112"/>
      <c r="C290" s="145"/>
      <c r="D290" s="145"/>
    </row>
    <row r="291" spans="2:4" x14ac:dyDescent="0.15">
      <c r="B291" s="112"/>
      <c r="C291" s="145"/>
      <c r="D291" s="145"/>
    </row>
    <row r="292" spans="2:4" x14ac:dyDescent="0.15">
      <c r="B292" s="112"/>
      <c r="C292" s="145"/>
      <c r="D292" s="145"/>
    </row>
    <row r="293" spans="2:4" x14ac:dyDescent="0.15">
      <c r="B293" s="112"/>
      <c r="C293" s="145"/>
      <c r="D293" s="145"/>
    </row>
    <row r="294" spans="2:4" x14ac:dyDescent="0.15">
      <c r="B294" s="112"/>
      <c r="C294" s="145"/>
      <c r="D294" s="145"/>
    </row>
    <row r="295" spans="2:4" x14ac:dyDescent="0.15">
      <c r="B295" s="112"/>
      <c r="C295" s="145"/>
      <c r="D295" s="145"/>
    </row>
    <row r="296" spans="2:4" x14ac:dyDescent="0.15">
      <c r="B296" s="112"/>
      <c r="C296" s="145"/>
      <c r="D296" s="145"/>
    </row>
    <row r="297" spans="2:4" x14ac:dyDescent="0.15">
      <c r="B297" s="112"/>
      <c r="C297" s="145"/>
      <c r="D297" s="145"/>
    </row>
    <row r="298" spans="2:4" x14ac:dyDescent="0.15">
      <c r="B298" s="112"/>
      <c r="C298" s="145"/>
      <c r="D298" s="145"/>
    </row>
    <row r="299" spans="2:4" x14ac:dyDescent="0.15">
      <c r="B299" s="112"/>
      <c r="C299" s="145"/>
      <c r="D299" s="145"/>
    </row>
    <row r="300" spans="2:4" x14ac:dyDescent="0.15">
      <c r="B300" s="112"/>
      <c r="C300" s="145"/>
      <c r="D300" s="145"/>
    </row>
    <row r="301" spans="2:4" x14ac:dyDescent="0.15">
      <c r="B301" s="112"/>
      <c r="C301" s="145"/>
      <c r="D301" s="145"/>
    </row>
    <row r="302" spans="2:4" x14ac:dyDescent="0.15">
      <c r="B302" s="112"/>
      <c r="C302" s="145"/>
      <c r="D302" s="145"/>
    </row>
    <row r="303" spans="2:4" x14ac:dyDescent="0.15">
      <c r="B303" s="112"/>
      <c r="C303" s="145"/>
      <c r="D303" s="145"/>
    </row>
    <row r="304" spans="2:4" x14ac:dyDescent="0.15">
      <c r="B304" s="112"/>
      <c r="C304" s="145"/>
      <c r="D304" s="145"/>
    </row>
    <row r="305" spans="2:4" x14ac:dyDescent="0.15">
      <c r="B305" s="112"/>
      <c r="C305" s="145"/>
      <c r="D305" s="145"/>
    </row>
    <row r="306" spans="2:4" x14ac:dyDescent="0.15">
      <c r="B306" s="112"/>
      <c r="C306" s="145"/>
      <c r="D306" s="145"/>
    </row>
    <row r="307" spans="2:4" x14ac:dyDescent="0.15">
      <c r="B307" s="112"/>
      <c r="C307" s="145"/>
      <c r="D307" s="145"/>
    </row>
    <row r="308" spans="2:4" x14ac:dyDescent="0.15">
      <c r="B308" s="112"/>
      <c r="C308" s="145"/>
      <c r="D308" s="145"/>
    </row>
    <row r="309" spans="2:4" x14ac:dyDescent="0.15">
      <c r="B309" s="112"/>
      <c r="C309" s="145"/>
      <c r="D309" s="145"/>
    </row>
    <row r="310" spans="2:4" x14ac:dyDescent="0.15">
      <c r="B310" s="112"/>
      <c r="C310" s="145"/>
      <c r="D310" s="145"/>
    </row>
    <row r="311" spans="2:4" x14ac:dyDescent="0.15">
      <c r="B311" s="112"/>
      <c r="C311" s="145"/>
      <c r="D311" s="145"/>
    </row>
    <row r="312" spans="2:4" x14ac:dyDescent="0.15">
      <c r="B312" s="112"/>
      <c r="C312" s="145"/>
      <c r="D312" s="145"/>
    </row>
    <row r="313" spans="2:4" x14ac:dyDescent="0.15">
      <c r="B313" s="112"/>
      <c r="C313" s="145"/>
      <c r="D313" s="145"/>
    </row>
    <row r="314" spans="2:4" x14ac:dyDescent="0.15">
      <c r="B314" s="112"/>
      <c r="C314" s="145"/>
      <c r="D314" s="145"/>
    </row>
    <row r="315" spans="2:4" x14ac:dyDescent="0.15">
      <c r="B315" s="112"/>
      <c r="C315" s="145"/>
      <c r="D315" s="145"/>
    </row>
    <row r="316" spans="2:4" x14ac:dyDescent="0.15">
      <c r="B316" s="112"/>
      <c r="C316" s="145"/>
      <c r="D316" s="145"/>
    </row>
    <row r="317" spans="2:4" x14ac:dyDescent="0.15">
      <c r="B317" s="112"/>
      <c r="C317" s="145"/>
      <c r="D317" s="145"/>
    </row>
    <row r="318" spans="2:4" x14ac:dyDescent="0.15">
      <c r="B318" s="112"/>
      <c r="C318" s="145"/>
      <c r="D318" s="145"/>
    </row>
    <row r="319" spans="2:4" x14ac:dyDescent="0.15">
      <c r="B319" s="112"/>
      <c r="C319" s="145"/>
      <c r="D319" s="145"/>
    </row>
    <row r="320" spans="2:4" x14ac:dyDescent="0.15">
      <c r="B320" s="112"/>
      <c r="C320" s="145"/>
      <c r="D320" s="145"/>
    </row>
    <row r="321" spans="2:4" x14ac:dyDescent="0.15">
      <c r="B321" s="112"/>
      <c r="C321" s="145"/>
      <c r="D321" s="145"/>
    </row>
    <row r="322" spans="2:4" x14ac:dyDescent="0.15">
      <c r="B322" s="112"/>
      <c r="C322" s="145"/>
      <c r="D322" s="145"/>
    </row>
    <row r="323" spans="2:4" x14ac:dyDescent="0.15">
      <c r="B323" s="112"/>
      <c r="C323" s="145"/>
      <c r="D323" s="145"/>
    </row>
    <row r="324" spans="2:4" x14ac:dyDescent="0.15">
      <c r="B324" s="112"/>
      <c r="C324" s="145"/>
      <c r="D324" s="145"/>
    </row>
    <row r="325" spans="2:4" x14ac:dyDescent="0.15">
      <c r="B325" s="112"/>
      <c r="C325" s="145"/>
      <c r="D325" s="145"/>
    </row>
    <row r="326" spans="2:4" x14ac:dyDescent="0.15">
      <c r="B326" s="112"/>
      <c r="C326" s="145"/>
      <c r="D326" s="145"/>
    </row>
    <row r="327" spans="2:4" x14ac:dyDescent="0.15">
      <c r="B327" s="112"/>
      <c r="C327" s="145"/>
      <c r="D327" s="145"/>
    </row>
    <row r="328" spans="2:4" x14ac:dyDescent="0.15">
      <c r="B328" s="112"/>
      <c r="C328" s="145"/>
      <c r="D328" s="145"/>
    </row>
    <row r="329" spans="2:4" x14ac:dyDescent="0.15">
      <c r="B329" s="112"/>
      <c r="C329" s="145"/>
      <c r="D329" s="145"/>
    </row>
    <row r="330" spans="2:4" x14ac:dyDescent="0.15">
      <c r="B330" s="112"/>
      <c r="C330" s="145"/>
      <c r="D330" s="145"/>
    </row>
    <row r="331" spans="2:4" x14ac:dyDescent="0.15">
      <c r="B331" s="112"/>
      <c r="C331" s="145"/>
      <c r="D331" s="145"/>
    </row>
    <row r="332" spans="2:4" x14ac:dyDescent="0.15">
      <c r="B332" s="112"/>
      <c r="C332" s="145"/>
      <c r="D332" s="145"/>
    </row>
    <row r="333" spans="2:4" x14ac:dyDescent="0.15">
      <c r="B333" s="112"/>
      <c r="C333" s="145"/>
      <c r="D333" s="145"/>
    </row>
    <row r="334" spans="2:4" x14ac:dyDescent="0.15">
      <c r="B334" s="112"/>
      <c r="C334" s="145"/>
      <c r="D334" s="145"/>
    </row>
    <row r="335" spans="2:4" x14ac:dyDescent="0.15">
      <c r="B335" s="112"/>
      <c r="C335" s="145"/>
      <c r="D335" s="145"/>
    </row>
    <row r="336" spans="2:4" x14ac:dyDescent="0.15">
      <c r="B336" s="112"/>
      <c r="C336" s="145"/>
      <c r="D336" s="145"/>
    </row>
    <row r="337" spans="2:4" x14ac:dyDescent="0.15">
      <c r="B337" s="112"/>
      <c r="C337" s="145"/>
      <c r="D337" s="145"/>
    </row>
    <row r="338" spans="2:4" x14ac:dyDescent="0.15">
      <c r="B338" s="112"/>
      <c r="C338" s="145"/>
      <c r="D338" s="145"/>
    </row>
    <row r="339" spans="2:4" x14ac:dyDescent="0.15">
      <c r="B339" s="112"/>
      <c r="C339" s="145"/>
      <c r="D339" s="145"/>
    </row>
    <row r="340" spans="2:4" x14ac:dyDescent="0.15">
      <c r="B340" s="112"/>
      <c r="C340" s="145"/>
      <c r="D340" s="145"/>
    </row>
    <row r="341" spans="2:4" x14ac:dyDescent="0.15">
      <c r="B341" s="112"/>
      <c r="C341" s="145"/>
      <c r="D341" s="145"/>
    </row>
    <row r="342" spans="2:4" x14ac:dyDescent="0.15">
      <c r="B342" s="112"/>
      <c r="C342" s="145"/>
      <c r="D342" s="145"/>
    </row>
    <row r="343" spans="2:4" x14ac:dyDescent="0.15">
      <c r="B343" s="112"/>
      <c r="C343" s="145"/>
      <c r="D343" s="145"/>
    </row>
    <row r="344" spans="2:4" x14ac:dyDescent="0.15">
      <c r="B344" s="112"/>
      <c r="C344" s="145"/>
      <c r="D344" s="145"/>
    </row>
    <row r="345" spans="2:4" x14ac:dyDescent="0.15">
      <c r="B345" s="112"/>
      <c r="C345" s="145"/>
      <c r="D345" s="145"/>
    </row>
    <row r="346" spans="2:4" x14ac:dyDescent="0.15">
      <c r="B346" s="112"/>
      <c r="C346" s="145"/>
      <c r="D346" s="145"/>
    </row>
    <row r="347" spans="2:4" x14ac:dyDescent="0.15">
      <c r="B347" s="112"/>
      <c r="C347" s="145"/>
      <c r="D347" s="145"/>
    </row>
    <row r="348" spans="2:4" x14ac:dyDescent="0.15">
      <c r="B348" s="112"/>
      <c r="C348" s="145"/>
      <c r="D348" s="145"/>
    </row>
    <row r="349" spans="2:4" x14ac:dyDescent="0.15">
      <c r="B349" s="112"/>
      <c r="C349" s="145"/>
      <c r="D349" s="145"/>
    </row>
    <row r="350" spans="2:4" x14ac:dyDescent="0.15">
      <c r="B350" s="112"/>
      <c r="C350" s="145"/>
      <c r="D350" s="145"/>
    </row>
    <row r="351" spans="2:4" x14ac:dyDescent="0.15">
      <c r="B351" s="112"/>
      <c r="C351" s="145"/>
      <c r="D351" s="145"/>
    </row>
    <row r="352" spans="2:4" x14ac:dyDescent="0.15">
      <c r="B352" s="112"/>
      <c r="C352" s="145"/>
      <c r="D352" s="145"/>
    </row>
    <row r="353" spans="2:4" x14ac:dyDescent="0.15">
      <c r="B353" s="112"/>
      <c r="C353" s="145"/>
      <c r="D353" s="145"/>
    </row>
    <row r="354" spans="2:4" x14ac:dyDescent="0.15">
      <c r="B354" s="112"/>
      <c r="C354" s="145"/>
      <c r="D354" s="145"/>
    </row>
    <row r="355" spans="2:4" x14ac:dyDescent="0.15">
      <c r="B355" s="112"/>
      <c r="C355" s="145"/>
      <c r="D355" s="145"/>
    </row>
    <row r="356" spans="2:4" x14ac:dyDescent="0.15">
      <c r="B356" s="112"/>
      <c r="C356" s="145"/>
      <c r="D356" s="145"/>
    </row>
    <row r="357" spans="2:4" x14ac:dyDescent="0.15">
      <c r="B357" s="112"/>
      <c r="C357" s="145"/>
      <c r="D357" s="145"/>
    </row>
    <row r="358" spans="2:4" x14ac:dyDescent="0.15">
      <c r="B358" s="112"/>
      <c r="C358" s="145"/>
      <c r="D358" s="145"/>
    </row>
    <row r="359" spans="2:4" x14ac:dyDescent="0.15">
      <c r="B359" s="112"/>
      <c r="C359" s="145"/>
      <c r="D359" s="145"/>
    </row>
    <row r="360" spans="2:4" x14ac:dyDescent="0.15">
      <c r="B360" s="112"/>
      <c r="C360" s="145"/>
      <c r="D360" s="145"/>
    </row>
    <row r="361" spans="2:4" x14ac:dyDescent="0.15">
      <c r="B361" s="112"/>
      <c r="C361" s="145"/>
      <c r="D361" s="145"/>
    </row>
    <row r="362" spans="2:4" x14ac:dyDescent="0.15">
      <c r="B362" s="112"/>
      <c r="C362" s="145"/>
      <c r="D362" s="145"/>
    </row>
    <row r="363" spans="2:4" x14ac:dyDescent="0.15">
      <c r="B363" s="112"/>
      <c r="C363" s="145"/>
      <c r="D363" s="145"/>
    </row>
    <row r="364" spans="2:4" x14ac:dyDescent="0.15">
      <c r="B364" s="112"/>
      <c r="C364" s="145"/>
      <c r="D364" s="145"/>
    </row>
    <row r="365" spans="2:4" x14ac:dyDescent="0.15">
      <c r="B365" s="112"/>
      <c r="C365" s="145"/>
      <c r="D365" s="145"/>
    </row>
    <row r="366" spans="2:4" x14ac:dyDescent="0.15">
      <c r="B366" s="112"/>
      <c r="C366" s="145"/>
      <c r="D366" s="145"/>
    </row>
    <row r="367" spans="2:4" x14ac:dyDescent="0.15">
      <c r="B367" s="112"/>
      <c r="C367" s="145"/>
      <c r="D367" s="145"/>
    </row>
    <row r="368" spans="2:4" x14ac:dyDescent="0.15">
      <c r="B368" s="112"/>
      <c r="C368" s="145"/>
      <c r="D368" s="145"/>
    </row>
    <row r="369" spans="2:4" x14ac:dyDescent="0.15">
      <c r="B369" s="112"/>
      <c r="C369" s="145"/>
      <c r="D369" s="145"/>
    </row>
    <row r="370" spans="2:4" x14ac:dyDescent="0.15">
      <c r="B370" s="112"/>
      <c r="C370" s="145"/>
      <c r="D370" s="145"/>
    </row>
    <row r="371" spans="2:4" x14ac:dyDescent="0.15">
      <c r="B371" s="112"/>
      <c r="C371" s="145"/>
      <c r="D371" s="145"/>
    </row>
    <row r="372" spans="2:4" x14ac:dyDescent="0.15">
      <c r="B372" s="112"/>
      <c r="C372" s="145"/>
      <c r="D372" s="145"/>
    </row>
    <row r="373" spans="2:4" x14ac:dyDescent="0.15">
      <c r="B373" s="112"/>
      <c r="C373" s="145"/>
      <c r="D373" s="145"/>
    </row>
    <row r="374" spans="2:4" x14ac:dyDescent="0.15">
      <c r="B374" s="112"/>
      <c r="C374" s="145"/>
      <c r="D374" s="145"/>
    </row>
    <row r="375" spans="2:4" x14ac:dyDescent="0.15">
      <c r="B375" s="112"/>
      <c r="C375" s="145"/>
      <c r="D375" s="145"/>
    </row>
    <row r="376" spans="2:4" x14ac:dyDescent="0.15">
      <c r="B376" s="112"/>
      <c r="C376" s="145"/>
      <c r="D376" s="145"/>
    </row>
    <row r="377" spans="2:4" x14ac:dyDescent="0.15">
      <c r="B377" s="112"/>
      <c r="C377" s="145"/>
      <c r="D377" s="145"/>
    </row>
    <row r="378" spans="2:4" x14ac:dyDescent="0.15">
      <c r="B378" s="112"/>
      <c r="C378" s="145"/>
      <c r="D378" s="145"/>
    </row>
    <row r="379" spans="2:4" x14ac:dyDescent="0.15">
      <c r="B379" s="112"/>
      <c r="C379" s="145"/>
      <c r="D379" s="145"/>
    </row>
    <row r="380" spans="2:4" x14ac:dyDescent="0.15">
      <c r="B380" s="112"/>
      <c r="C380" s="145"/>
      <c r="D380" s="145"/>
    </row>
    <row r="381" spans="2:4" x14ac:dyDescent="0.15">
      <c r="B381" s="112"/>
      <c r="C381" s="145"/>
      <c r="D381" s="145"/>
    </row>
    <row r="382" spans="2:4" x14ac:dyDescent="0.15">
      <c r="B382" s="112"/>
      <c r="C382" s="145"/>
      <c r="D382" s="145"/>
    </row>
    <row r="383" spans="2:4" x14ac:dyDescent="0.15">
      <c r="B383" s="112"/>
      <c r="C383" s="145"/>
      <c r="D383" s="145"/>
    </row>
    <row r="384" spans="2:4" x14ac:dyDescent="0.15">
      <c r="B384" s="112"/>
      <c r="C384" s="145"/>
      <c r="D384" s="145"/>
    </row>
    <row r="385" spans="2:4" x14ac:dyDescent="0.15">
      <c r="B385" s="112"/>
      <c r="C385" s="145"/>
      <c r="D385" s="145"/>
    </row>
    <row r="386" spans="2:4" x14ac:dyDescent="0.15">
      <c r="B386" s="112"/>
      <c r="C386" s="145"/>
      <c r="D386" s="145"/>
    </row>
    <row r="387" spans="2:4" x14ac:dyDescent="0.15">
      <c r="B387" s="112"/>
      <c r="C387" s="145"/>
      <c r="D387" s="145"/>
    </row>
    <row r="388" spans="2:4" x14ac:dyDescent="0.15">
      <c r="B388" s="112"/>
      <c r="C388" s="145"/>
      <c r="D388" s="145"/>
    </row>
    <row r="389" spans="2:4" x14ac:dyDescent="0.15">
      <c r="B389" s="112"/>
      <c r="C389" s="145"/>
      <c r="D389" s="145"/>
    </row>
    <row r="390" spans="2:4" x14ac:dyDescent="0.15">
      <c r="B390" s="112"/>
      <c r="C390" s="145"/>
      <c r="D390" s="145"/>
    </row>
    <row r="391" spans="2:4" x14ac:dyDescent="0.15">
      <c r="B391" s="112"/>
      <c r="C391" s="145"/>
      <c r="D391" s="145"/>
    </row>
    <row r="392" spans="2:4" x14ac:dyDescent="0.15">
      <c r="B392" s="112"/>
      <c r="C392" s="145"/>
      <c r="D392" s="145"/>
    </row>
    <row r="393" spans="2:4" x14ac:dyDescent="0.15">
      <c r="B393" s="112"/>
      <c r="C393" s="145"/>
      <c r="D393" s="145"/>
    </row>
    <row r="394" spans="2:4" x14ac:dyDescent="0.15">
      <c r="B394" s="112"/>
      <c r="C394" s="145"/>
      <c r="D394" s="145"/>
    </row>
    <row r="395" spans="2:4" x14ac:dyDescent="0.15">
      <c r="B395" s="112"/>
      <c r="C395" s="145"/>
      <c r="D395" s="145"/>
    </row>
    <row r="396" spans="2:4" x14ac:dyDescent="0.15">
      <c r="B396" s="112"/>
      <c r="C396" s="145"/>
      <c r="D396" s="145"/>
    </row>
    <row r="397" spans="2:4" x14ac:dyDescent="0.15">
      <c r="B397" s="112"/>
      <c r="C397" s="145"/>
      <c r="D397" s="145"/>
    </row>
    <row r="398" spans="2:4" x14ac:dyDescent="0.15">
      <c r="B398" s="112"/>
      <c r="C398" s="145"/>
      <c r="D398" s="145"/>
    </row>
    <row r="399" spans="2:4" x14ac:dyDescent="0.15">
      <c r="B399" s="112"/>
      <c r="C399" s="145"/>
      <c r="D399" s="145"/>
    </row>
    <row r="400" spans="2:4" x14ac:dyDescent="0.15">
      <c r="B400" s="112"/>
      <c r="C400" s="145"/>
      <c r="D400" s="145"/>
    </row>
    <row r="401" spans="2:4" x14ac:dyDescent="0.15">
      <c r="B401" s="112"/>
      <c r="C401" s="145"/>
      <c r="D401" s="145"/>
    </row>
    <row r="402" spans="2:4" x14ac:dyDescent="0.15">
      <c r="B402" s="112"/>
      <c r="C402" s="145"/>
      <c r="D402" s="145"/>
    </row>
    <row r="403" spans="2:4" x14ac:dyDescent="0.15">
      <c r="B403" s="112"/>
      <c r="C403" s="145"/>
      <c r="D403" s="145"/>
    </row>
    <row r="404" spans="2:4" x14ac:dyDescent="0.15">
      <c r="B404" s="112"/>
      <c r="C404" s="145"/>
      <c r="D404" s="145"/>
    </row>
    <row r="405" spans="2:4" x14ac:dyDescent="0.15">
      <c r="B405" s="112"/>
      <c r="C405" s="145"/>
      <c r="D405" s="145"/>
    </row>
    <row r="406" spans="2:4" x14ac:dyDescent="0.15">
      <c r="B406" s="112"/>
      <c r="C406" s="145"/>
      <c r="D406" s="145"/>
    </row>
    <row r="407" spans="2:4" x14ac:dyDescent="0.15">
      <c r="B407" s="112"/>
      <c r="C407" s="145"/>
      <c r="D407" s="145"/>
    </row>
    <row r="408" spans="2:4" x14ac:dyDescent="0.15">
      <c r="B408" s="112"/>
      <c r="C408" s="145"/>
      <c r="D408" s="145"/>
    </row>
    <row r="409" spans="2:4" x14ac:dyDescent="0.15">
      <c r="B409" s="112"/>
      <c r="C409" s="145"/>
      <c r="D409" s="145"/>
    </row>
    <row r="410" spans="2:4" x14ac:dyDescent="0.15">
      <c r="B410" s="112"/>
      <c r="C410" s="145"/>
      <c r="D410" s="145"/>
    </row>
    <row r="411" spans="2:4" x14ac:dyDescent="0.15">
      <c r="B411" s="112"/>
      <c r="C411" s="145"/>
      <c r="D411" s="145"/>
    </row>
    <row r="412" spans="2:4" x14ac:dyDescent="0.15">
      <c r="B412" s="112"/>
      <c r="C412" s="145"/>
      <c r="D412" s="145"/>
    </row>
    <row r="413" spans="2:4" x14ac:dyDescent="0.15">
      <c r="B413" s="112"/>
      <c r="C413" s="145"/>
      <c r="D413" s="145"/>
    </row>
    <row r="414" spans="2:4" x14ac:dyDescent="0.15">
      <c r="B414" s="112"/>
      <c r="C414" s="145"/>
      <c r="D414" s="145"/>
    </row>
    <row r="415" spans="2:4" x14ac:dyDescent="0.15">
      <c r="B415" s="112"/>
      <c r="C415" s="145"/>
      <c r="D415" s="145"/>
    </row>
    <row r="416" spans="2:4" x14ac:dyDescent="0.15">
      <c r="B416" s="112"/>
      <c r="C416" s="145"/>
      <c r="D416" s="145"/>
    </row>
    <row r="417" spans="2:4" x14ac:dyDescent="0.15">
      <c r="B417" s="112"/>
      <c r="C417" s="145"/>
      <c r="D417" s="145"/>
    </row>
    <row r="418" spans="2:4" x14ac:dyDescent="0.15">
      <c r="B418" s="112"/>
      <c r="C418" s="145"/>
      <c r="D418" s="145"/>
    </row>
    <row r="419" spans="2:4" x14ac:dyDescent="0.15">
      <c r="B419" s="112"/>
      <c r="C419" s="145"/>
      <c r="D419" s="145"/>
    </row>
    <row r="420" spans="2:4" x14ac:dyDescent="0.15">
      <c r="B420" s="112"/>
      <c r="C420" s="145"/>
      <c r="D420" s="145"/>
    </row>
    <row r="421" spans="2:4" x14ac:dyDescent="0.15">
      <c r="B421" s="112"/>
      <c r="C421" s="145"/>
      <c r="D421" s="145"/>
    </row>
    <row r="422" spans="2:4" x14ac:dyDescent="0.15">
      <c r="B422" s="112"/>
      <c r="C422" s="145"/>
      <c r="D422" s="145"/>
    </row>
    <row r="423" spans="2:4" x14ac:dyDescent="0.15">
      <c r="B423" s="112"/>
      <c r="C423" s="145"/>
      <c r="D423" s="145"/>
    </row>
    <row r="424" spans="2:4" x14ac:dyDescent="0.15">
      <c r="B424" s="112"/>
      <c r="C424" s="145"/>
      <c r="D424" s="145"/>
    </row>
    <row r="425" spans="2:4" x14ac:dyDescent="0.15">
      <c r="B425" s="112"/>
      <c r="C425" s="145"/>
      <c r="D425" s="145"/>
    </row>
    <row r="426" spans="2:4" x14ac:dyDescent="0.15">
      <c r="B426" s="112"/>
      <c r="C426" s="145"/>
      <c r="D426" s="145"/>
    </row>
    <row r="427" spans="2:4" x14ac:dyDescent="0.15">
      <c r="B427" s="112"/>
      <c r="C427" s="145"/>
      <c r="D427" s="145"/>
    </row>
    <row r="428" spans="2:4" x14ac:dyDescent="0.15">
      <c r="B428" s="112"/>
      <c r="C428" s="145"/>
      <c r="D428" s="145"/>
    </row>
    <row r="429" spans="2:4" x14ac:dyDescent="0.15">
      <c r="B429" s="112"/>
      <c r="C429" s="145"/>
      <c r="D429" s="145"/>
    </row>
    <row r="430" spans="2:4" x14ac:dyDescent="0.15">
      <c r="B430" s="112"/>
      <c r="C430" s="145"/>
      <c r="D430" s="145"/>
    </row>
    <row r="431" spans="2:4" x14ac:dyDescent="0.15">
      <c r="B431" s="112"/>
      <c r="C431" s="145"/>
      <c r="D431" s="145"/>
    </row>
    <row r="432" spans="2:4" x14ac:dyDescent="0.15">
      <c r="B432" s="112"/>
      <c r="C432" s="145"/>
      <c r="D432" s="145"/>
    </row>
    <row r="433" spans="2:4" x14ac:dyDescent="0.15">
      <c r="B433" s="112"/>
      <c r="C433" s="145"/>
      <c r="D433" s="145"/>
    </row>
    <row r="434" spans="2:4" x14ac:dyDescent="0.15">
      <c r="B434" s="112"/>
      <c r="C434" s="145"/>
      <c r="D434" s="145"/>
    </row>
    <row r="435" spans="2:4" x14ac:dyDescent="0.15">
      <c r="B435" s="112"/>
      <c r="C435" s="145"/>
      <c r="D435" s="145"/>
    </row>
  </sheetData>
  <sheetProtection password="CC33" sheet="1" objects="1" scenarios="1" selectLockedCells="1"/>
  <mergeCells count="11">
    <mergeCell ref="B145:D145"/>
    <mergeCell ref="A2:E2"/>
    <mergeCell ref="B3:E3"/>
    <mergeCell ref="B4:E4"/>
    <mergeCell ref="B33:C33"/>
    <mergeCell ref="B35:E35"/>
    <mergeCell ref="B147:E147"/>
    <mergeCell ref="B149:D149"/>
    <mergeCell ref="B151:D151"/>
    <mergeCell ref="B153:D153"/>
    <mergeCell ref="B156:F156"/>
  </mergeCells>
  <pageMargins left="0.75" right="0.75" top="1" bottom="1" header="0.5" footer="0.5"/>
  <pageSetup scale="88" fitToWidth="3" fitToHeight="3"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R51"/>
  <sheetViews>
    <sheetView zoomScale="70" zoomScaleNormal="70" zoomScalePageLayoutView="70" workbookViewId="0">
      <pane xSplit="1" ySplit="6" topLeftCell="B7" activePane="bottomRight" state="frozen"/>
      <selection pane="topRight" activeCell="B1" sqref="B1"/>
      <selection pane="bottomLeft" activeCell="A7" sqref="A7"/>
      <selection pane="bottomRight" activeCell="B8" sqref="B8"/>
    </sheetView>
  </sheetViews>
  <sheetFormatPr baseColWidth="10" defaultColWidth="8.83203125" defaultRowHeight="13" x14ac:dyDescent="0.15"/>
  <cols>
    <col min="1" max="1" width="22.5" customWidth="1"/>
    <col min="2" max="5" width="15.33203125" customWidth="1"/>
    <col min="6" max="6" width="13.5" bestFit="1" customWidth="1"/>
    <col min="7" max="7" width="14.5" bestFit="1" customWidth="1"/>
    <col min="8" max="8" width="11.5" bestFit="1" customWidth="1"/>
    <col min="9" max="13" width="13.5" bestFit="1" customWidth="1"/>
    <col min="14" max="14" width="11.5" bestFit="1" customWidth="1"/>
    <col min="15" max="16" width="13.5" bestFit="1" customWidth="1"/>
    <col min="17" max="17" width="15.33203125" customWidth="1"/>
    <col min="18" max="18" width="13.6640625" bestFit="1" customWidth="1"/>
  </cols>
  <sheetData>
    <row r="1" spans="1:18" ht="54" customHeight="1" x14ac:dyDescent="0.15"/>
    <row r="2" spans="1:18" ht="32.25" customHeight="1" thickBot="1" x14ac:dyDescent="0.3">
      <c r="A2" s="631" t="s">
        <v>294</v>
      </c>
      <c r="B2" s="631"/>
      <c r="C2" s="631"/>
      <c r="D2" s="631"/>
      <c r="E2" s="631"/>
      <c r="F2" s="631"/>
      <c r="G2" s="631"/>
      <c r="H2" s="631"/>
      <c r="I2" s="631"/>
      <c r="J2" s="631"/>
      <c r="K2" s="631"/>
      <c r="L2" s="631"/>
      <c r="M2" s="631"/>
      <c r="N2" s="631"/>
      <c r="O2" s="631"/>
      <c r="P2" s="631"/>
      <c r="Q2" s="631"/>
      <c r="R2" s="631"/>
    </row>
    <row r="3" spans="1:18" ht="17" thickBot="1" x14ac:dyDescent="0.25">
      <c r="A3" s="720" t="s">
        <v>284</v>
      </c>
      <c r="B3" s="720"/>
      <c r="C3" s="720"/>
      <c r="D3" s="11"/>
      <c r="E3" s="60" t="s">
        <v>54</v>
      </c>
      <c r="F3" s="61"/>
      <c r="G3" s="11"/>
      <c r="H3" s="11"/>
      <c r="I3" s="11"/>
      <c r="J3" s="11"/>
      <c r="K3" s="11"/>
      <c r="L3" s="11"/>
      <c r="M3" s="11"/>
      <c r="N3" s="11"/>
      <c r="O3" s="11"/>
      <c r="P3" s="11"/>
      <c r="Q3" s="11"/>
      <c r="R3" s="12"/>
    </row>
    <row r="4" spans="1:18" ht="16" x14ac:dyDescent="0.2">
      <c r="A4" s="13"/>
      <c r="B4" s="13"/>
      <c r="C4" s="13" t="s">
        <v>28</v>
      </c>
      <c r="D4" s="13"/>
      <c r="E4" s="13"/>
      <c r="F4" s="13"/>
      <c r="G4" s="13"/>
      <c r="H4" s="13"/>
      <c r="I4" s="13"/>
      <c r="J4" s="381" t="s">
        <v>304</v>
      </c>
      <c r="K4" s="13"/>
      <c r="L4" s="13"/>
      <c r="M4" s="13" t="s">
        <v>296</v>
      </c>
      <c r="N4" s="13"/>
      <c r="O4" s="13"/>
      <c r="P4" s="13" t="s">
        <v>302</v>
      </c>
      <c r="Q4" s="13" t="s">
        <v>22</v>
      </c>
      <c r="R4" s="14" t="s">
        <v>52</v>
      </c>
    </row>
    <row r="5" spans="1:18" ht="16" x14ac:dyDescent="0.2">
      <c r="A5" s="14" t="s">
        <v>4</v>
      </c>
      <c r="B5" s="14" t="s">
        <v>5</v>
      </c>
      <c r="C5" s="13" t="s">
        <v>29</v>
      </c>
      <c r="D5" s="13" t="s">
        <v>6</v>
      </c>
      <c r="E5" s="13" t="s">
        <v>7</v>
      </c>
      <c r="F5" s="13" t="s">
        <v>8</v>
      </c>
      <c r="G5" s="13" t="s">
        <v>26</v>
      </c>
      <c r="H5" s="13" t="s">
        <v>27</v>
      </c>
      <c r="I5" s="13" t="s">
        <v>9</v>
      </c>
      <c r="J5" s="382" t="s">
        <v>303</v>
      </c>
      <c r="K5" s="13" t="s">
        <v>10</v>
      </c>
      <c r="L5" s="13" t="s">
        <v>11</v>
      </c>
      <c r="M5" s="13" t="s">
        <v>297</v>
      </c>
      <c r="N5" s="13" t="s">
        <v>12</v>
      </c>
      <c r="O5" s="13" t="s">
        <v>30</v>
      </c>
      <c r="P5" s="13" t="s">
        <v>298</v>
      </c>
      <c r="Q5" s="13" t="s">
        <v>23</v>
      </c>
      <c r="R5" s="14" t="s">
        <v>25</v>
      </c>
    </row>
    <row r="6" spans="1:18" ht="16" x14ac:dyDescent="0.2">
      <c r="A6" s="13" t="s">
        <v>1</v>
      </c>
      <c r="B6" s="15"/>
      <c r="C6" s="15"/>
      <c r="D6" s="15"/>
      <c r="E6" s="15"/>
      <c r="F6" s="15"/>
      <c r="G6" s="15"/>
      <c r="H6" s="15"/>
      <c r="I6" s="15"/>
      <c r="J6" s="15"/>
      <c r="K6" s="15"/>
      <c r="L6" s="15"/>
      <c r="M6" s="15"/>
      <c r="N6" s="15"/>
      <c r="O6" s="15"/>
      <c r="P6" s="15"/>
      <c r="Q6" s="15"/>
      <c r="R6" s="15"/>
    </row>
    <row r="7" spans="1:18" ht="16" x14ac:dyDescent="0.2">
      <c r="A7" s="13" t="s">
        <v>56</v>
      </c>
      <c r="B7" s="19"/>
      <c r="C7" s="20"/>
      <c r="D7" s="20"/>
      <c r="E7" s="20"/>
      <c r="F7" s="20"/>
      <c r="G7" s="20"/>
      <c r="H7" s="20"/>
      <c r="I7" s="20"/>
      <c r="J7" s="20"/>
      <c r="K7" s="20"/>
      <c r="L7" s="20"/>
      <c r="M7" s="20"/>
      <c r="N7" s="20"/>
      <c r="O7" s="20"/>
      <c r="P7" s="20"/>
      <c r="Q7" s="16">
        <f>SUM(C7:P7)</f>
        <v>0</v>
      </c>
      <c r="R7" s="16">
        <f>+B7-Q7</f>
        <v>0</v>
      </c>
    </row>
    <row r="8" spans="1:18" ht="16" x14ac:dyDescent="0.2">
      <c r="A8" s="13" t="s">
        <v>57</v>
      </c>
      <c r="B8" s="19"/>
      <c r="C8" s="20"/>
      <c r="D8" s="20"/>
      <c r="E8" s="20"/>
      <c r="F8" s="20"/>
      <c r="G8" s="20"/>
      <c r="H8" s="20"/>
      <c r="I8" s="20"/>
      <c r="J8" s="20"/>
      <c r="K8" s="20"/>
      <c r="L8" s="20"/>
      <c r="M8" s="20"/>
      <c r="N8" s="20"/>
      <c r="O8" s="20"/>
      <c r="P8" s="20"/>
      <c r="Q8" s="16">
        <f t="shared" ref="Q8:Q18" si="0">SUM(C8:P8)</f>
        <v>0</v>
      </c>
      <c r="R8" s="16">
        <f t="shared" ref="R8:R18" si="1">+B8-Q8</f>
        <v>0</v>
      </c>
    </row>
    <row r="9" spans="1:18" ht="16" x14ac:dyDescent="0.2">
      <c r="A9" s="13" t="s">
        <v>58</v>
      </c>
      <c r="B9" s="19"/>
      <c r="C9" s="20"/>
      <c r="D9" s="20"/>
      <c r="E9" s="20"/>
      <c r="F9" s="20"/>
      <c r="G9" s="20"/>
      <c r="H9" s="20"/>
      <c r="I9" s="20"/>
      <c r="J9" s="20"/>
      <c r="K9" s="20"/>
      <c r="L9" s="20"/>
      <c r="M9" s="20"/>
      <c r="N9" s="20"/>
      <c r="O9" s="20"/>
      <c r="P9" s="20"/>
      <c r="Q9" s="16">
        <f t="shared" si="0"/>
        <v>0</v>
      </c>
      <c r="R9" s="16">
        <f t="shared" si="1"/>
        <v>0</v>
      </c>
    </row>
    <row r="10" spans="1:18" ht="16" x14ac:dyDescent="0.2">
      <c r="A10" s="13" t="s">
        <v>59</v>
      </c>
      <c r="B10" s="19"/>
      <c r="C10" s="20"/>
      <c r="D10" s="20"/>
      <c r="E10" s="20"/>
      <c r="F10" s="20"/>
      <c r="G10" s="20"/>
      <c r="H10" s="20"/>
      <c r="I10" s="20"/>
      <c r="J10" s="20"/>
      <c r="K10" s="20"/>
      <c r="L10" s="20"/>
      <c r="M10" s="20"/>
      <c r="N10" s="20"/>
      <c r="O10" s="20"/>
      <c r="P10" s="20"/>
      <c r="Q10" s="16">
        <f t="shared" si="0"/>
        <v>0</v>
      </c>
      <c r="R10" s="16">
        <f t="shared" si="1"/>
        <v>0</v>
      </c>
    </row>
    <row r="11" spans="1:18" ht="16" x14ac:dyDescent="0.2">
      <c r="A11" s="13" t="s">
        <v>39</v>
      </c>
      <c r="B11" s="19"/>
      <c r="C11" s="20"/>
      <c r="D11" s="20"/>
      <c r="E11" s="20"/>
      <c r="F11" s="20"/>
      <c r="G11" s="20"/>
      <c r="H11" s="20"/>
      <c r="I11" s="20"/>
      <c r="J11" s="20"/>
      <c r="K11" s="20"/>
      <c r="L11" s="20"/>
      <c r="M11" s="20"/>
      <c r="N11" s="20"/>
      <c r="O11" s="20"/>
      <c r="P11" s="20"/>
      <c r="Q11" s="16">
        <f t="shared" si="0"/>
        <v>0</v>
      </c>
      <c r="R11" s="16">
        <f t="shared" si="1"/>
        <v>0</v>
      </c>
    </row>
    <row r="12" spans="1:18" ht="16" x14ac:dyDescent="0.2">
      <c r="A12" s="13" t="s">
        <v>60</v>
      </c>
      <c r="B12" s="19"/>
      <c r="C12" s="20"/>
      <c r="D12" s="20"/>
      <c r="E12" s="20"/>
      <c r="F12" s="20"/>
      <c r="G12" s="20"/>
      <c r="H12" s="20"/>
      <c r="I12" s="20"/>
      <c r="J12" s="20"/>
      <c r="K12" s="20"/>
      <c r="L12" s="20"/>
      <c r="M12" s="20"/>
      <c r="N12" s="20"/>
      <c r="O12" s="20"/>
      <c r="P12" s="20"/>
      <c r="Q12" s="16">
        <f t="shared" si="0"/>
        <v>0</v>
      </c>
      <c r="R12" s="16">
        <f t="shared" si="1"/>
        <v>0</v>
      </c>
    </row>
    <row r="13" spans="1:18" ht="16" x14ac:dyDescent="0.2">
      <c r="A13" s="13" t="s">
        <v>61</v>
      </c>
      <c r="B13" s="19"/>
      <c r="C13" s="20"/>
      <c r="D13" s="20"/>
      <c r="E13" s="20"/>
      <c r="F13" s="20"/>
      <c r="G13" s="20"/>
      <c r="H13" s="20"/>
      <c r="I13" s="20"/>
      <c r="J13" s="20"/>
      <c r="K13" s="20"/>
      <c r="L13" s="20"/>
      <c r="M13" s="20"/>
      <c r="N13" s="20"/>
      <c r="O13" s="20"/>
      <c r="P13" s="20"/>
      <c r="Q13" s="16">
        <f>SUM(C13:P13)</f>
        <v>0</v>
      </c>
      <c r="R13" s="16">
        <f>+B13-Q13</f>
        <v>0</v>
      </c>
    </row>
    <row r="14" spans="1:18" ht="16" x14ac:dyDescent="0.2">
      <c r="A14" s="13" t="s">
        <v>62</v>
      </c>
      <c r="B14" s="19"/>
      <c r="C14" s="20"/>
      <c r="D14" s="20"/>
      <c r="E14" s="20"/>
      <c r="F14" s="20"/>
      <c r="G14" s="20"/>
      <c r="H14" s="20"/>
      <c r="I14" s="20"/>
      <c r="J14" s="20"/>
      <c r="K14" s="20"/>
      <c r="L14" s="20"/>
      <c r="M14" s="20"/>
      <c r="N14" s="20"/>
      <c r="O14" s="20"/>
      <c r="P14" s="20"/>
      <c r="Q14" s="16">
        <f t="shared" si="0"/>
        <v>0</v>
      </c>
      <c r="R14" s="16">
        <f t="shared" si="1"/>
        <v>0</v>
      </c>
    </row>
    <row r="15" spans="1:18" ht="16" x14ac:dyDescent="0.2">
      <c r="A15" s="13" t="s">
        <v>63</v>
      </c>
      <c r="B15" s="19"/>
      <c r="C15" s="20"/>
      <c r="D15" s="20"/>
      <c r="E15" s="20"/>
      <c r="F15" s="20"/>
      <c r="G15" s="20"/>
      <c r="H15" s="20"/>
      <c r="I15" s="20"/>
      <c r="J15" s="20"/>
      <c r="K15" s="20"/>
      <c r="L15" s="20"/>
      <c r="M15" s="20"/>
      <c r="N15" s="20"/>
      <c r="O15" s="20"/>
      <c r="P15" s="20"/>
      <c r="Q15" s="16">
        <f t="shared" si="0"/>
        <v>0</v>
      </c>
      <c r="R15" s="16">
        <f t="shared" si="1"/>
        <v>0</v>
      </c>
    </row>
    <row r="16" spans="1:18" ht="16" x14ac:dyDescent="0.2">
      <c r="A16" s="13" t="s">
        <v>64</v>
      </c>
      <c r="B16" s="19"/>
      <c r="C16" s="20"/>
      <c r="D16" s="20"/>
      <c r="E16" s="20"/>
      <c r="F16" s="20"/>
      <c r="G16" s="20"/>
      <c r="H16" s="20"/>
      <c r="I16" s="20"/>
      <c r="J16" s="20"/>
      <c r="K16" s="20"/>
      <c r="L16" s="20"/>
      <c r="M16" s="20"/>
      <c r="N16" s="20"/>
      <c r="O16" s="20"/>
      <c r="P16" s="20"/>
      <c r="Q16" s="16">
        <f t="shared" si="0"/>
        <v>0</v>
      </c>
      <c r="R16" s="16">
        <f t="shared" si="1"/>
        <v>0</v>
      </c>
    </row>
    <row r="17" spans="1:18" ht="16" x14ac:dyDescent="0.2">
      <c r="A17" s="13" t="s">
        <v>65</v>
      </c>
      <c r="B17" s="19"/>
      <c r="C17" s="20"/>
      <c r="D17" s="20"/>
      <c r="E17" s="20"/>
      <c r="F17" s="20"/>
      <c r="G17" s="20"/>
      <c r="H17" s="20"/>
      <c r="I17" s="20"/>
      <c r="J17" s="20"/>
      <c r="K17" s="20"/>
      <c r="L17" s="20"/>
      <c r="M17" s="20"/>
      <c r="N17" s="20"/>
      <c r="O17" s="20"/>
      <c r="P17" s="20"/>
      <c r="Q17" s="16">
        <f t="shared" si="0"/>
        <v>0</v>
      </c>
      <c r="R17" s="16">
        <f t="shared" si="1"/>
        <v>0</v>
      </c>
    </row>
    <row r="18" spans="1:18" ht="16" x14ac:dyDescent="0.2">
      <c r="A18" s="13" t="s">
        <v>66</v>
      </c>
      <c r="B18" s="19"/>
      <c r="C18" s="20"/>
      <c r="D18" s="20"/>
      <c r="E18" s="20"/>
      <c r="F18" s="20"/>
      <c r="G18" s="20"/>
      <c r="H18" s="20"/>
      <c r="I18" s="20"/>
      <c r="J18" s="20"/>
      <c r="K18" s="20"/>
      <c r="L18" s="20"/>
      <c r="M18" s="20"/>
      <c r="N18" s="20"/>
      <c r="O18" s="20"/>
      <c r="P18" s="20"/>
      <c r="Q18" s="16">
        <f t="shared" si="0"/>
        <v>0</v>
      </c>
      <c r="R18" s="16">
        <f t="shared" si="1"/>
        <v>0</v>
      </c>
    </row>
    <row r="19" spans="1:18" ht="17" thickBot="1" x14ac:dyDescent="0.25">
      <c r="A19" s="13"/>
      <c r="B19" s="17">
        <f t="shared" ref="B19:R19" si="2">SUM(B7:B18)</f>
        <v>0</v>
      </c>
      <c r="C19" s="17">
        <f t="shared" si="2"/>
        <v>0</v>
      </c>
      <c r="D19" s="17">
        <f t="shared" si="2"/>
        <v>0</v>
      </c>
      <c r="E19" s="17">
        <f t="shared" si="2"/>
        <v>0</v>
      </c>
      <c r="F19" s="17">
        <f t="shared" si="2"/>
        <v>0</v>
      </c>
      <c r="G19" s="17">
        <f t="shared" si="2"/>
        <v>0</v>
      </c>
      <c r="H19" s="17">
        <f t="shared" si="2"/>
        <v>0</v>
      </c>
      <c r="I19" s="17">
        <f t="shared" si="2"/>
        <v>0</v>
      </c>
      <c r="J19" s="17">
        <f t="shared" si="2"/>
        <v>0</v>
      </c>
      <c r="K19" s="17">
        <f t="shared" si="2"/>
        <v>0</v>
      </c>
      <c r="L19" s="17">
        <f t="shared" si="2"/>
        <v>0</v>
      </c>
      <c r="M19" s="17">
        <f t="shared" si="2"/>
        <v>0</v>
      </c>
      <c r="N19" s="17">
        <f t="shared" si="2"/>
        <v>0</v>
      </c>
      <c r="O19" s="17">
        <f t="shared" si="2"/>
        <v>0</v>
      </c>
      <c r="P19" s="17">
        <f t="shared" si="2"/>
        <v>0</v>
      </c>
      <c r="Q19" s="17">
        <f t="shared" si="2"/>
        <v>0</v>
      </c>
      <c r="R19" s="17">
        <f t="shared" si="2"/>
        <v>0</v>
      </c>
    </row>
    <row r="20" spans="1:18" ht="17" thickTop="1" x14ac:dyDescent="0.2">
      <c r="A20" s="13"/>
      <c r="B20" s="67"/>
      <c r="C20" s="67"/>
      <c r="D20" s="67"/>
      <c r="E20" s="67"/>
      <c r="F20" s="67"/>
      <c r="G20" s="67"/>
      <c r="H20" s="67"/>
      <c r="I20" s="67"/>
      <c r="J20" s="67"/>
      <c r="K20" s="67"/>
      <c r="L20" s="67"/>
      <c r="M20" s="67"/>
      <c r="N20" s="67"/>
      <c r="O20" s="67"/>
      <c r="P20" s="67"/>
      <c r="Q20" s="67"/>
      <c r="R20" s="67"/>
    </row>
    <row r="21" spans="1:18" ht="16" x14ac:dyDescent="0.2">
      <c r="A21" s="18" t="s">
        <v>42</v>
      </c>
      <c r="B21" s="16"/>
      <c r="C21" s="16"/>
      <c r="D21" s="16"/>
      <c r="E21" s="16"/>
      <c r="F21" s="16"/>
      <c r="G21" s="16"/>
      <c r="H21" s="16"/>
      <c r="I21" s="16"/>
      <c r="J21" s="16"/>
      <c r="K21" s="16"/>
      <c r="L21" s="16"/>
      <c r="M21" s="16"/>
      <c r="N21" s="16"/>
      <c r="O21" s="16"/>
      <c r="P21" s="16"/>
      <c r="Q21" s="16"/>
      <c r="R21" s="16"/>
    </row>
    <row r="22" spans="1:18" ht="16" x14ac:dyDescent="0.2">
      <c r="A22" s="13" t="s">
        <v>56</v>
      </c>
      <c r="B22" s="16">
        <f>+B7</f>
        <v>0</v>
      </c>
      <c r="C22" s="16">
        <f t="shared" ref="C22:R22" si="3">+C7</f>
        <v>0</v>
      </c>
      <c r="D22" s="16">
        <f t="shared" si="3"/>
        <v>0</v>
      </c>
      <c r="E22" s="16">
        <f t="shared" si="3"/>
        <v>0</v>
      </c>
      <c r="F22" s="16">
        <f t="shared" si="3"/>
        <v>0</v>
      </c>
      <c r="G22" s="16">
        <f t="shared" si="3"/>
        <v>0</v>
      </c>
      <c r="H22" s="16">
        <f t="shared" si="3"/>
        <v>0</v>
      </c>
      <c r="I22" s="16">
        <f t="shared" si="3"/>
        <v>0</v>
      </c>
      <c r="J22" s="16">
        <f t="shared" si="3"/>
        <v>0</v>
      </c>
      <c r="K22" s="16">
        <f t="shared" si="3"/>
        <v>0</v>
      </c>
      <c r="L22" s="16">
        <f t="shared" si="3"/>
        <v>0</v>
      </c>
      <c r="M22" s="16">
        <f t="shared" si="3"/>
        <v>0</v>
      </c>
      <c r="N22" s="16">
        <f t="shared" si="3"/>
        <v>0</v>
      </c>
      <c r="O22" s="16">
        <f t="shared" si="3"/>
        <v>0</v>
      </c>
      <c r="P22" s="16">
        <f t="shared" si="3"/>
        <v>0</v>
      </c>
      <c r="Q22" s="16">
        <f t="shared" si="3"/>
        <v>0</v>
      </c>
      <c r="R22" s="16">
        <f t="shared" si="3"/>
        <v>0</v>
      </c>
    </row>
    <row r="23" spans="1:18" ht="16" x14ac:dyDescent="0.2">
      <c r="A23" s="13" t="s">
        <v>57</v>
      </c>
      <c r="B23" s="16">
        <f t="shared" ref="B23:B33" si="4">+B22+B8</f>
        <v>0</v>
      </c>
      <c r="C23" s="16">
        <f t="shared" ref="C23:C33" si="5">+C22+C8</f>
        <v>0</v>
      </c>
      <c r="D23" s="16">
        <f t="shared" ref="D23:D33" si="6">+D22+D8</f>
        <v>0</v>
      </c>
      <c r="E23" s="16">
        <f t="shared" ref="E23:E33" si="7">+E22+E8</f>
        <v>0</v>
      </c>
      <c r="F23" s="16">
        <f t="shared" ref="F23:F33" si="8">+F22+F8</f>
        <v>0</v>
      </c>
      <c r="G23" s="16">
        <f t="shared" ref="G23:G33" si="9">+G22+G8</f>
        <v>0</v>
      </c>
      <c r="H23" s="16">
        <f t="shared" ref="H23:H33" si="10">+H22+H8</f>
        <v>0</v>
      </c>
      <c r="I23" s="16">
        <f t="shared" ref="I23:I33" si="11">+I22+I8</f>
        <v>0</v>
      </c>
      <c r="J23" s="16">
        <f t="shared" ref="J23:J33" si="12">+J22+J8</f>
        <v>0</v>
      </c>
      <c r="K23" s="16">
        <f t="shared" ref="K23:K33" si="13">+K22+K8</f>
        <v>0</v>
      </c>
      <c r="L23" s="16">
        <f t="shared" ref="L23:L33" si="14">+L22+L8</f>
        <v>0</v>
      </c>
      <c r="M23" s="16">
        <f t="shared" ref="M23:M33" si="15">+M22+M8</f>
        <v>0</v>
      </c>
      <c r="N23" s="16">
        <f t="shared" ref="N23:N33" si="16">+N22+N8</f>
        <v>0</v>
      </c>
      <c r="O23" s="16">
        <f t="shared" ref="O23:O33" si="17">+O22+O8</f>
        <v>0</v>
      </c>
      <c r="P23" s="16">
        <f t="shared" ref="P23:P33" si="18">+P22+P8</f>
        <v>0</v>
      </c>
      <c r="Q23" s="16">
        <f t="shared" ref="Q23:Q33" si="19">+Q22+Q8</f>
        <v>0</v>
      </c>
      <c r="R23" s="16">
        <f t="shared" ref="R23:R33" si="20">+R22+R8</f>
        <v>0</v>
      </c>
    </row>
    <row r="24" spans="1:18" ht="16" x14ac:dyDescent="0.2">
      <c r="A24" s="13" t="s">
        <v>58</v>
      </c>
      <c r="B24" s="16">
        <f t="shared" si="4"/>
        <v>0</v>
      </c>
      <c r="C24" s="16">
        <f t="shared" si="5"/>
        <v>0</v>
      </c>
      <c r="D24" s="16">
        <f t="shared" si="6"/>
        <v>0</v>
      </c>
      <c r="E24" s="16">
        <f t="shared" si="7"/>
        <v>0</v>
      </c>
      <c r="F24" s="16">
        <f t="shared" si="8"/>
        <v>0</v>
      </c>
      <c r="G24" s="16">
        <f t="shared" si="9"/>
        <v>0</v>
      </c>
      <c r="H24" s="16">
        <f t="shared" si="10"/>
        <v>0</v>
      </c>
      <c r="I24" s="16">
        <f t="shared" si="11"/>
        <v>0</v>
      </c>
      <c r="J24" s="16">
        <f t="shared" si="12"/>
        <v>0</v>
      </c>
      <c r="K24" s="16">
        <f t="shared" si="13"/>
        <v>0</v>
      </c>
      <c r="L24" s="16">
        <f t="shared" si="14"/>
        <v>0</v>
      </c>
      <c r="M24" s="16">
        <f t="shared" si="15"/>
        <v>0</v>
      </c>
      <c r="N24" s="16">
        <f t="shared" si="16"/>
        <v>0</v>
      </c>
      <c r="O24" s="16">
        <f t="shared" si="17"/>
        <v>0</v>
      </c>
      <c r="P24" s="16">
        <f t="shared" si="18"/>
        <v>0</v>
      </c>
      <c r="Q24" s="16">
        <f t="shared" si="19"/>
        <v>0</v>
      </c>
      <c r="R24" s="16">
        <f t="shared" si="20"/>
        <v>0</v>
      </c>
    </row>
    <row r="25" spans="1:18" ht="16" x14ac:dyDescent="0.2">
      <c r="A25" s="13" t="s">
        <v>59</v>
      </c>
      <c r="B25" s="16">
        <f t="shared" si="4"/>
        <v>0</v>
      </c>
      <c r="C25" s="16">
        <f t="shared" si="5"/>
        <v>0</v>
      </c>
      <c r="D25" s="16">
        <f t="shared" si="6"/>
        <v>0</v>
      </c>
      <c r="E25" s="16">
        <f t="shared" si="7"/>
        <v>0</v>
      </c>
      <c r="F25" s="16">
        <f t="shared" si="8"/>
        <v>0</v>
      </c>
      <c r="G25" s="16">
        <f t="shared" si="9"/>
        <v>0</v>
      </c>
      <c r="H25" s="16">
        <f t="shared" si="10"/>
        <v>0</v>
      </c>
      <c r="I25" s="16">
        <f t="shared" si="11"/>
        <v>0</v>
      </c>
      <c r="J25" s="16">
        <f t="shared" si="12"/>
        <v>0</v>
      </c>
      <c r="K25" s="16">
        <f t="shared" si="13"/>
        <v>0</v>
      </c>
      <c r="L25" s="16">
        <f t="shared" si="14"/>
        <v>0</v>
      </c>
      <c r="M25" s="16">
        <f t="shared" si="15"/>
        <v>0</v>
      </c>
      <c r="N25" s="16">
        <f t="shared" si="16"/>
        <v>0</v>
      </c>
      <c r="O25" s="16">
        <f t="shared" si="17"/>
        <v>0</v>
      </c>
      <c r="P25" s="16">
        <f t="shared" si="18"/>
        <v>0</v>
      </c>
      <c r="Q25" s="16">
        <f t="shared" si="19"/>
        <v>0</v>
      </c>
      <c r="R25" s="16">
        <f t="shared" si="20"/>
        <v>0</v>
      </c>
    </row>
    <row r="26" spans="1:18" ht="16" x14ac:dyDescent="0.2">
      <c r="A26" s="13" t="s">
        <v>39</v>
      </c>
      <c r="B26" s="16">
        <f t="shared" si="4"/>
        <v>0</v>
      </c>
      <c r="C26" s="16">
        <f t="shared" si="5"/>
        <v>0</v>
      </c>
      <c r="D26" s="16">
        <f t="shared" si="6"/>
        <v>0</v>
      </c>
      <c r="E26" s="16">
        <f t="shared" si="7"/>
        <v>0</v>
      </c>
      <c r="F26" s="16">
        <f t="shared" si="8"/>
        <v>0</v>
      </c>
      <c r="G26" s="16">
        <f t="shared" si="9"/>
        <v>0</v>
      </c>
      <c r="H26" s="16">
        <f t="shared" si="10"/>
        <v>0</v>
      </c>
      <c r="I26" s="16">
        <f t="shared" si="11"/>
        <v>0</v>
      </c>
      <c r="J26" s="16">
        <f t="shared" si="12"/>
        <v>0</v>
      </c>
      <c r="K26" s="16">
        <f t="shared" si="13"/>
        <v>0</v>
      </c>
      <c r="L26" s="16">
        <f t="shared" si="14"/>
        <v>0</v>
      </c>
      <c r="M26" s="16">
        <f t="shared" si="15"/>
        <v>0</v>
      </c>
      <c r="N26" s="16">
        <f t="shared" si="16"/>
        <v>0</v>
      </c>
      <c r="O26" s="16">
        <f t="shared" si="17"/>
        <v>0</v>
      </c>
      <c r="P26" s="16">
        <f t="shared" si="18"/>
        <v>0</v>
      </c>
      <c r="Q26" s="16">
        <f t="shared" si="19"/>
        <v>0</v>
      </c>
      <c r="R26" s="16">
        <f t="shared" si="20"/>
        <v>0</v>
      </c>
    </row>
    <row r="27" spans="1:18" ht="16" x14ac:dyDescent="0.2">
      <c r="A27" s="13" t="s">
        <v>60</v>
      </c>
      <c r="B27" s="16">
        <f t="shared" si="4"/>
        <v>0</v>
      </c>
      <c r="C27" s="16">
        <f t="shared" si="5"/>
        <v>0</v>
      </c>
      <c r="D27" s="16">
        <f t="shared" si="6"/>
        <v>0</v>
      </c>
      <c r="E27" s="16">
        <f t="shared" si="7"/>
        <v>0</v>
      </c>
      <c r="F27" s="16">
        <f t="shared" si="8"/>
        <v>0</v>
      </c>
      <c r="G27" s="16">
        <f t="shared" si="9"/>
        <v>0</v>
      </c>
      <c r="H27" s="16">
        <f t="shared" si="10"/>
        <v>0</v>
      </c>
      <c r="I27" s="16">
        <f t="shared" si="11"/>
        <v>0</v>
      </c>
      <c r="J27" s="16">
        <f t="shared" si="12"/>
        <v>0</v>
      </c>
      <c r="K27" s="16">
        <f t="shared" si="13"/>
        <v>0</v>
      </c>
      <c r="L27" s="16">
        <f t="shared" si="14"/>
        <v>0</v>
      </c>
      <c r="M27" s="16">
        <f t="shared" si="15"/>
        <v>0</v>
      </c>
      <c r="N27" s="16">
        <f t="shared" si="16"/>
        <v>0</v>
      </c>
      <c r="O27" s="16">
        <f t="shared" si="17"/>
        <v>0</v>
      </c>
      <c r="P27" s="16">
        <f t="shared" si="18"/>
        <v>0</v>
      </c>
      <c r="Q27" s="16">
        <f t="shared" si="19"/>
        <v>0</v>
      </c>
      <c r="R27" s="16">
        <f t="shared" si="20"/>
        <v>0</v>
      </c>
    </row>
    <row r="28" spans="1:18" ht="16" x14ac:dyDescent="0.2">
      <c r="A28" s="13" t="s">
        <v>61</v>
      </c>
      <c r="B28" s="16">
        <f t="shared" si="4"/>
        <v>0</v>
      </c>
      <c r="C28" s="16">
        <f t="shared" si="5"/>
        <v>0</v>
      </c>
      <c r="D28" s="16">
        <f t="shared" si="6"/>
        <v>0</v>
      </c>
      <c r="E28" s="16">
        <f t="shared" si="7"/>
        <v>0</v>
      </c>
      <c r="F28" s="16">
        <f t="shared" si="8"/>
        <v>0</v>
      </c>
      <c r="G28" s="16">
        <f t="shared" si="9"/>
        <v>0</v>
      </c>
      <c r="H28" s="16">
        <f t="shared" si="10"/>
        <v>0</v>
      </c>
      <c r="I28" s="16">
        <f t="shared" si="11"/>
        <v>0</v>
      </c>
      <c r="J28" s="16">
        <f t="shared" si="12"/>
        <v>0</v>
      </c>
      <c r="K28" s="16">
        <f t="shared" si="13"/>
        <v>0</v>
      </c>
      <c r="L28" s="16">
        <f t="shared" si="14"/>
        <v>0</v>
      </c>
      <c r="M28" s="16">
        <f t="shared" si="15"/>
        <v>0</v>
      </c>
      <c r="N28" s="16">
        <f t="shared" si="16"/>
        <v>0</v>
      </c>
      <c r="O28" s="16">
        <f t="shared" si="17"/>
        <v>0</v>
      </c>
      <c r="P28" s="16">
        <f t="shared" si="18"/>
        <v>0</v>
      </c>
      <c r="Q28" s="16">
        <f t="shared" si="19"/>
        <v>0</v>
      </c>
      <c r="R28" s="16">
        <f t="shared" si="20"/>
        <v>0</v>
      </c>
    </row>
    <row r="29" spans="1:18" ht="16" x14ac:dyDescent="0.2">
      <c r="A29" s="13" t="s">
        <v>62</v>
      </c>
      <c r="B29" s="16">
        <f t="shared" si="4"/>
        <v>0</v>
      </c>
      <c r="C29" s="16">
        <f t="shared" si="5"/>
        <v>0</v>
      </c>
      <c r="D29" s="16">
        <f t="shared" si="6"/>
        <v>0</v>
      </c>
      <c r="E29" s="16">
        <f t="shared" si="7"/>
        <v>0</v>
      </c>
      <c r="F29" s="16">
        <f t="shared" si="8"/>
        <v>0</v>
      </c>
      <c r="G29" s="16">
        <f t="shared" si="9"/>
        <v>0</v>
      </c>
      <c r="H29" s="16">
        <f t="shared" si="10"/>
        <v>0</v>
      </c>
      <c r="I29" s="16">
        <f t="shared" si="11"/>
        <v>0</v>
      </c>
      <c r="J29" s="16">
        <f t="shared" si="12"/>
        <v>0</v>
      </c>
      <c r="K29" s="16">
        <f t="shared" si="13"/>
        <v>0</v>
      </c>
      <c r="L29" s="16">
        <f t="shared" si="14"/>
        <v>0</v>
      </c>
      <c r="M29" s="16">
        <f t="shared" si="15"/>
        <v>0</v>
      </c>
      <c r="N29" s="16">
        <f t="shared" si="16"/>
        <v>0</v>
      </c>
      <c r="O29" s="16">
        <f t="shared" si="17"/>
        <v>0</v>
      </c>
      <c r="P29" s="16">
        <f t="shared" si="18"/>
        <v>0</v>
      </c>
      <c r="Q29" s="16">
        <f t="shared" si="19"/>
        <v>0</v>
      </c>
      <c r="R29" s="16">
        <f t="shared" si="20"/>
        <v>0</v>
      </c>
    </row>
    <row r="30" spans="1:18" ht="16" x14ac:dyDescent="0.2">
      <c r="A30" s="13" t="s">
        <v>63</v>
      </c>
      <c r="B30" s="16">
        <f t="shared" si="4"/>
        <v>0</v>
      </c>
      <c r="C30" s="16">
        <f t="shared" si="5"/>
        <v>0</v>
      </c>
      <c r="D30" s="16">
        <f t="shared" si="6"/>
        <v>0</v>
      </c>
      <c r="E30" s="16">
        <f t="shared" si="7"/>
        <v>0</v>
      </c>
      <c r="F30" s="16">
        <f t="shared" si="8"/>
        <v>0</v>
      </c>
      <c r="G30" s="16">
        <f t="shared" si="9"/>
        <v>0</v>
      </c>
      <c r="H30" s="16">
        <f t="shared" si="10"/>
        <v>0</v>
      </c>
      <c r="I30" s="16">
        <f t="shared" si="11"/>
        <v>0</v>
      </c>
      <c r="J30" s="16">
        <f t="shared" si="12"/>
        <v>0</v>
      </c>
      <c r="K30" s="16">
        <f t="shared" si="13"/>
        <v>0</v>
      </c>
      <c r="L30" s="16">
        <f t="shared" si="14"/>
        <v>0</v>
      </c>
      <c r="M30" s="16">
        <f t="shared" si="15"/>
        <v>0</v>
      </c>
      <c r="N30" s="16">
        <f t="shared" si="16"/>
        <v>0</v>
      </c>
      <c r="O30" s="16">
        <f t="shared" si="17"/>
        <v>0</v>
      </c>
      <c r="P30" s="16">
        <f t="shared" si="18"/>
        <v>0</v>
      </c>
      <c r="Q30" s="16">
        <f t="shared" si="19"/>
        <v>0</v>
      </c>
      <c r="R30" s="16">
        <f t="shared" si="20"/>
        <v>0</v>
      </c>
    </row>
    <row r="31" spans="1:18" ht="16" x14ac:dyDescent="0.2">
      <c r="A31" s="13" t="s">
        <v>64</v>
      </c>
      <c r="B31" s="16">
        <f t="shared" si="4"/>
        <v>0</v>
      </c>
      <c r="C31" s="16">
        <f t="shared" si="5"/>
        <v>0</v>
      </c>
      <c r="D31" s="16">
        <f t="shared" si="6"/>
        <v>0</v>
      </c>
      <c r="E31" s="16">
        <f t="shared" si="7"/>
        <v>0</v>
      </c>
      <c r="F31" s="16">
        <f t="shared" si="8"/>
        <v>0</v>
      </c>
      <c r="G31" s="16">
        <f t="shared" si="9"/>
        <v>0</v>
      </c>
      <c r="H31" s="16">
        <f t="shared" si="10"/>
        <v>0</v>
      </c>
      <c r="I31" s="16">
        <f t="shared" si="11"/>
        <v>0</v>
      </c>
      <c r="J31" s="16">
        <f t="shared" si="12"/>
        <v>0</v>
      </c>
      <c r="K31" s="16">
        <f t="shared" si="13"/>
        <v>0</v>
      </c>
      <c r="L31" s="16">
        <f t="shared" si="14"/>
        <v>0</v>
      </c>
      <c r="M31" s="16">
        <f t="shared" si="15"/>
        <v>0</v>
      </c>
      <c r="N31" s="16">
        <f t="shared" si="16"/>
        <v>0</v>
      </c>
      <c r="O31" s="16">
        <f t="shared" si="17"/>
        <v>0</v>
      </c>
      <c r="P31" s="16">
        <f t="shared" si="18"/>
        <v>0</v>
      </c>
      <c r="Q31" s="16">
        <f t="shared" si="19"/>
        <v>0</v>
      </c>
      <c r="R31" s="16">
        <f t="shared" si="20"/>
        <v>0</v>
      </c>
    </row>
    <row r="32" spans="1:18" ht="16" x14ac:dyDescent="0.2">
      <c r="A32" s="13" t="s">
        <v>65</v>
      </c>
      <c r="B32" s="16">
        <f t="shared" si="4"/>
        <v>0</v>
      </c>
      <c r="C32" s="16">
        <f t="shared" si="5"/>
        <v>0</v>
      </c>
      <c r="D32" s="16">
        <f t="shared" si="6"/>
        <v>0</v>
      </c>
      <c r="E32" s="16">
        <f t="shared" si="7"/>
        <v>0</v>
      </c>
      <c r="F32" s="16">
        <f t="shared" si="8"/>
        <v>0</v>
      </c>
      <c r="G32" s="16">
        <f t="shared" si="9"/>
        <v>0</v>
      </c>
      <c r="H32" s="16">
        <f t="shared" si="10"/>
        <v>0</v>
      </c>
      <c r="I32" s="16">
        <f t="shared" si="11"/>
        <v>0</v>
      </c>
      <c r="J32" s="16">
        <f t="shared" si="12"/>
        <v>0</v>
      </c>
      <c r="K32" s="16">
        <f t="shared" si="13"/>
        <v>0</v>
      </c>
      <c r="L32" s="16">
        <f t="shared" si="14"/>
        <v>0</v>
      </c>
      <c r="M32" s="16">
        <f t="shared" si="15"/>
        <v>0</v>
      </c>
      <c r="N32" s="16">
        <f t="shared" si="16"/>
        <v>0</v>
      </c>
      <c r="O32" s="16">
        <f t="shared" si="17"/>
        <v>0</v>
      </c>
      <c r="P32" s="16">
        <f t="shared" si="18"/>
        <v>0</v>
      </c>
      <c r="Q32" s="16">
        <f t="shared" si="19"/>
        <v>0</v>
      </c>
      <c r="R32" s="16">
        <f t="shared" si="20"/>
        <v>0</v>
      </c>
    </row>
    <row r="33" spans="1:18" ht="16" x14ac:dyDescent="0.2">
      <c r="A33" s="13" t="s">
        <v>66</v>
      </c>
      <c r="B33" s="16">
        <f t="shared" si="4"/>
        <v>0</v>
      </c>
      <c r="C33" s="16">
        <f t="shared" si="5"/>
        <v>0</v>
      </c>
      <c r="D33" s="16">
        <f t="shared" si="6"/>
        <v>0</v>
      </c>
      <c r="E33" s="16">
        <f t="shared" si="7"/>
        <v>0</v>
      </c>
      <c r="F33" s="16">
        <f t="shared" si="8"/>
        <v>0</v>
      </c>
      <c r="G33" s="16">
        <f t="shared" si="9"/>
        <v>0</v>
      </c>
      <c r="H33" s="16">
        <f t="shared" si="10"/>
        <v>0</v>
      </c>
      <c r="I33" s="16">
        <f t="shared" si="11"/>
        <v>0</v>
      </c>
      <c r="J33" s="16">
        <f t="shared" si="12"/>
        <v>0</v>
      </c>
      <c r="K33" s="16">
        <f t="shared" si="13"/>
        <v>0</v>
      </c>
      <c r="L33" s="16">
        <f t="shared" si="14"/>
        <v>0</v>
      </c>
      <c r="M33" s="16">
        <f t="shared" si="15"/>
        <v>0</v>
      </c>
      <c r="N33" s="16">
        <f t="shared" si="16"/>
        <v>0</v>
      </c>
      <c r="O33" s="16">
        <f t="shared" si="17"/>
        <v>0</v>
      </c>
      <c r="P33" s="16">
        <f t="shared" si="18"/>
        <v>0</v>
      </c>
      <c r="Q33" s="16">
        <f t="shared" si="19"/>
        <v>0</v>
      </c>
      <c r="R33" s="16">
        <f t="shared" si="20"/>
        <v>0</v>
      </c>
    </row>
    <row r="34" spans="1:18" x14ac:dyDescent="0.15">
      <c r="A34" s="2"/>
      <c r="B34" s="1"/>
      <c r="C34" s="1"/>
      <c r="D34" s="1"/>
      <c r="E34" s="1"/>
      <c r="F34" s="1"/>
      <c r="G34" s="1"/>
      <c r="H34" s="1"/>
      <c r="I34" s="1"/>
      <c r="J34" s="1"/>
      <c r="K34" s="1"/>
      <c r="L34" s="1"/>
      <c r="M34" s="1"/>
      <c r="N34" s="1"/>
      <c r="O34" s="1"/>
      <c r="P34" s="1"/>
      <c r="Q34" s="1"/>
      <c r="R34" s="1"/>
    </row>
    <row r="35" spans="1:18" x14ac:dyDescent="0.15">
      <c r="A35" s="378" t="s">
        <v>293</v>
      </c>
      <c r="B35" s="1"/>
      <c r="C35" s="1"/>
      <c r="D35" s="1"/>
      <c r="E35" s="1"/>
      <c r="F35" s="1"/>
      <c r="G35" s="1"/>
      <c r="H35" s="1"/>
      <c r="I35" s="1"/>
      <c r="J35" s="1"/>
      <c r="K35" s="1"/>
      <c r="L35" s="1"/>
      <c r="M35" s="1"/>
      <c r="N35" s="1"/>
      <c r="O35" s="1"/>
      <c r="P35" s="1"/>
      <c r="Q35" s="1"/>
      <c r="R35" s="1"/>
    </row>
    <row r="36" spans="1:18" x14ac:dyDescent="0.15">
      <c r="A36" s="2"/>
      <c r="B36" s="1"/>
      <c r="C36" s="1"/>
      <c r="D36" s="1"/>
      <c r="E36" s="1"/>
      <c r="F36" s="1"/>
      <c r="G36" s="1"/>
      <c r="H36" s="1"/>
      <c r="I36" s="1"/>
      <c r="J36" s="1"/>
      <c r="K36" s="1"/>
      <c r="L36" s="1"/>
      <c r="M36" s="1"/>
      <c r="N36" s="1"/>
      <c r="O36" s="1"/>
      <c r="P36" s="1"/>
      <c r="Q36" s="1"/>
      <c r="R36" s="1"/>
    </row>
    <row r="37" spans="1:18" x14ac:dyDescent="0.15">
      <c r="A37" s="2"/>
      <c r="B37" s="1"/>
      <c r="C37" s="1"/>
      <c r="D37" s="1"/>
      <c r="E37" s="1"/>
      <c r="F37" s="1"/>
      <c r="G37" s="1"/>
      <c r="H37" s="1"/>
      <c r="I37" s="1"/>
      <c r="J37" s="1"/>
      <c r="K37" s="1"/>
      <c r="L37" s="1"/>
      <c r="M37" s="1"/>
      <c r="N37" s="1"/>
      <c r="O37" s="1"/>
      <c r="P37" s="1"/>
      <c r="Q37" s="1"/>
      <c r="R37" s="1"/>
    </row>
    <row r="38" spans="1:18" x14ac:dyDescent="0.15">
      <c r="A38" s="2"/>
      <c r="B38" s="1"/>
      <c r="C38" s="1"/>
      <c r="D38" s="1"/>
      <c r="E38" s="1"/>
      <c r="F38" s="1"/>
      <c r="G38" s="1"/>
      <c r="H38" s="1"/>
      <c r="I38" s="1"/>
      <c r="J38" s="1"/>
      <c r="K38" s="1"/>
      <c r="L38" s="1"/>
      <c r="M38" s="1"/>
      <c r="N38" s="1"/>
      <c r="O38" s="1"/>
      <c r="P38" s="1"/>
      <c r="Q38" s="1"/>
      <c r="R38" s="1"/>
    </row>
    <row r="39" spans="1:18" x14ac:dyDescent="0.15">
      <c r="A39" s="2"/>
      <c r="B39" s="1"/>
      <c r="C39" s="1"/>
      <c r="D39" s="1"/>
      <c r="E39" s="1"/>
      <c r="F39" s="1"/>
      <c r="G39" s="1"/>
      <c r="H39" s="1"/>
      <c r="I39" s="1"/>
      <c r="J39" s="1"/>
      <c r="K39" s="1"/>
      <c r="L39" s="1"/>
      <c r="M39" s="1"/>
      <c r="N39" s="1"/>
      <c r="O39" s="1"/>
      <c r="P39" s="1"/>
      <c r="Q39" s="1"/>
      <c r="R39" s="1"/>
    </row>
    <row r="40" spans="1:18" x14ac:dyDescent="0.15">
      <c r="A40" s="2"/>
      <c r="B40" s="1"/>
      <c r="C40" s="1"/>
      <c r="D40" s="1"/>
      <c r="E40" s="1"/>
      <c r="F40" s="1"/>
      <c r="G40" s="1"/>
      <c r="H40" s="1"/>
      <c r="I40" s="1"/>
      <c r="J40" s="1"/>
      <c r="K40" s="1"/>
      <c r="L40" s="1"/>
      <c r="M40" s="1"/>
      <c r="N40" s="1"/>
      <c r="O40" s="1"/>
      <c r="P40" s="1"/>
      <c r="Q40" s="1"/>
      <c r="R40" s="1"/>
    </row>
    <row r="41" spans="1:18" x14ac:dyDescent="0.15">
      <c r="A41" s="2"/>
      <c r="B41" s="1"/>
      <c r="C41" s="1"/>
      <c r="D41" s="1"/>
      <c r="E41" s="1"/>
      <c r="F41" s="1"/>
      <c r="G41" s="1"/>
      <c r="H41" s="1"/>
      <c r="I41" s="1"/>
      <c r="J41" s="1"/>
      <c r="K41" s="1"/>
      <c r="L41" s="1"/>
      <c r="M41" s="1"/>
      <c r="N41" s="1"/>
      <c r="O41" s="1"/>
      <c r="P41" s="1"/>
      <c r="Q41" s="1"/>
      <c r="R41" s="1"/>
    </row>
    <row r="42" spans="1:18" x14ac:dyDescent="0.15">
      <c r="A42" s="2"/>
      <c r="B42" s="1"/>
      <c r="C42" s="1"/>
      <c r="D42" s="1"/>
      <c r="E42" s="1"/>
      <c r="F42" s="1"/>
      <c r="G42" s="1"/>
      <c r="H42" s="1"/>
      <c r="I42" s="1"/>
      <c r="J42" s="1"/>
      <c r="K42" s="1"/>
      <c r="L42" s="1"/>
      <c r="M42" s="1"/>
      <c r="N42" s="1"/>
      <c r="O42" s="1"/>
      <c r="P42" s="1"/>
      <c r="Q42" s="1"/>
      <c r="R42" s="1"/>
    </row>
    <row r="43" spans="1:18" x14ac:dyDescent="0.15">
      <c r="A43" s="2"/>
      <c r="B43" s="1"/>
      <c r="C43" s="1"/>
      <c r="D43" s="1"/>
      <c r="E43" s="1"/>
      <c r="F43" s="1"/>
      <c r="G43" s="1"/>
      <c r="H43" s="1"/>
      <c r="I43" s="1"/>
      <c r="J43" s="1"/>
      <c r="K43" s="1"/>
      <c r="L43" s="1"/>
      <c r="M43" s="1"/>
      <c r="N43" s="1"/>
      <c r="O43" s="1"/>
      <c r="P43" s="1"/>
      <c r="Q43" s="1"/>
      <c r="R43" s="1"/>
    </row>
    <row r="44" spans="1:18" x14ac:dyDescent="0.15">
      <c r="A44" s="2"/>
      <c r="B44" s="1"/>
      <c r="C44" s="1"/>
      <c r="D44" s="1"/>
      <c r="E44" s="1"/>
      <c r="F44" s="1"/>
      <c r="G44" s="1"/>
      <c r="H44" s="1"/>
      <c r="I44" s="1"/>
      <c r="J44" s="1"/>
      <c r="K44" s="1"/>
      <c r="L44" s="1"/>
      <c r="M44" s="1"/>
      <c r="N44" s="1"/>
      <c r="O44" s="1"/>
      <c r="P44" s="1"/>
      <c r="Q44" s="1"/>
      <c r="R44" s="1"/>
    </row>
    <row r="45" spans="1:18" x14ac:dyDescent="0.15">
      <c r="A45" s="2"/>
      <c r="B45" s="1"/>
      <c r="C45" s="1"/>
      <c r="D45" s="1"/>
      <c r="E45" s="1"/>
      <c r="F45" s="1"/>
      <c r="G45" s="1"/>
      <c r="H45" s="1"/>
      <c r="I45" s="1"/>
      <c r="J45" s="1"/>
      <c r="K45" s="1"/>
      <c r="L45" s="1"/>
      <c r="M45" s="1"/>
      <c r="N45" s="1"/>
      <c r="O45" s="1"/>
      <c r="P45" s="1"/>
      <c r="Q45" s="1"/>
      <c r="R45" s="1"/>
    </row>
    <row r="46" spans="1:18" x14ac:dyDescent="0.15">
      <c r="A46" s="2"/>
      <c r="B46" s="1"/>
      <c r="C46" s="1"/>
      <c r="D46" s="1"/>
      <c r="E46" s="1"/>
      <c r="F46" s="1"/>
      <c r="G46" s="1"/>
      <c r="H46" s="1"/>
      <c r="I46" s="1"/>
      <c r="J46" s="1"/>
      <c r="K46" s="1"/>
      <c r="L46" s="1"/>
      <c r="M46" s="1"/>
      <c r="N46" s="1"/>
      <c r="O46" s="1"/>
      <c r="P46" s="1"/>
      <c r="Q46" s="1"/>
      <c r="R46" s="1"/>
    </row>
    <row r="47" spans="1:18" x14ac:dyDescent="0.15">
      <c r="A47" s="2"/>
      <c r="B47" s="1"/>
      <c r="C47" s="1"/>
      <c r="D47" s="1"/>
      <c r="E47" s="1"/>
      <c r="F47" s="1"/>
      <c r="G47" s="1"/>
      <c r="H47" s="1"/>
      <c r="I47" s="1"/>
      <c r="J47" s="1"/>
      <c r="K47" s="1"/>
      <c r="L47" s="1"/>
      <c r="M47" s="1"/>
      <c r="N47" s="1"/>
      <c r="O47" s="1"/>
      <c r="P47" s="1"/>
      <c r="Q47" s="1"/>
      <c r="R47" s="1"/>
    </row>
    <row r="48" spans="1:18" x14ac:dyDescent="0.15">
      <c r="A48" s="2"/>
      <c r="B48" s="1"/>
      <c r="C48" s="1"/>
      <c r="D48" s="1"/>
      <c r="E48" s="1"/>
      <c r="F48" s="1"/>
      <c r="G48" s="1"/>
      <c r="H48" s="1"/>
      <c r="I48" s="1"/>
      <c r="J48" s="1"/>
      <c r="K48" s="1"/>
      <c r="L48" s="1"/>
      <c r="M48" s="1"/>
      <c r="N48" s="1"/>
      <c r="O48" s="1"/>
      <c r="P48" s="1"/>
      <c r="Q48" s="1"/>
      <c r="R48" s="1"/>
    </row>
    <row r="49" spans="1:18" x14ac:dyDescent="0.15">
      <c r="A49" s="2"/>
      <c r="B49" s="1"/>
      <c r="C49" s="1"/>
      <c r="D49" s="1"/>
      <c r="E49" s="1"/>
      <c r="F49" s="1"/>
      <c r="G49" s="1"/>
      <c r="H49" s="1"/>
      <c r="I49" s="1"/>
      <c r="J49" s="1"/>
      <c r="K49" s="1"/>
      <c r="L49" s="1"/>
      <c r="M49" s="1"/>
      <c r="N49" s="1"/>
      <c r="O49" s="1"/>
      <c r="P49" s="1"/>
      <c r="Q49" s="1"/>
      <c r="R49" s="1"/>
    </row>
    <row r="50" spans="1:18" x14ac:dyDescent="0.15">
      <c r="A50" s="2"/>
      <c r="B50" s="1"/>
      <c r="C50" s="1"/>
      <c r="D50" s="1"/>
      <c r="E50" s="1"/>
      <c r="F50" s="1"/>
      <c r="G50" s="1"/>
      <c r="H50" s="1"/>
      <c r="I50" s="1"/>
      <c r="J50" s="1"/>
      <c r="K50" s="1"/>
      <c r="L50" s="1"/>
      <c r="M50" s="1"/>
      <c r="N50" s="1"/>
      <c r="O50" s="1"/>
      <c r="P50" s="1"/>
      <c r="Q50" s="1"/>
      <c r="R50" s="1"/>
    </row>
    <row r="51" spans="1:18" x14ac:dyDescent="0.15">
      <c r="A51" s="2"/>
      <c r="B51" s="1"/>
      <c r="C51" s="1"/>
      <c r="D51" s="1"/>
      <c r="E51" s="1"/>
      <c r="F51" s="1"/>
      <c r="G51" s="1"/>
      <c r="H51" s="1"/>
      <c r="I51" s="1"/>
      <c r="J51" s="1"/>
      <c r="K51" s="1"/>
      <c r="L51" s="1"/>
      <c r="M51" s="1"/>
      <c r="N51" s="1"/>
      <c r="O51" s="1"/>
      <c r="P51" s="1"/>
      <c r="Q51" s="1"/>
      <c r="R51" s="1"/>
    </row>
  </sheetData>
  <sheetProtection password="CC33" sheet="1" objects="1" scenarios="1" formatCells="0" formatColumns="0" selectLockedCells="1"/>
  <mergeCells count="2">
    <mergeCell ref="A3:C3"/>
    <mergeCell ref="A2:R2"/>
  </mergeCells>
  <phoneticPr fontId="2" type="noConversion"/>
  <printOptions gridLines="1"/>
  <pageMargins left="0.56000000000000005" right="0.51" top="1" bottom="1" header="0.5" footer="0.5"/>
  <pageSetup scale="46" orientation="landscape" horizontalDpi="300" verticalDpi="300" r:id="rId1"/>
  <headerFooter alignWithMargins="0">
    <oddHeader>&amp;C&amp;"Arial,Bold"&amp;12Monthly Budget</oddHeader>
    <oddFooter>&amp;L&amp;F
&amp;A&amp;R&amp;D &amp;T</oddFooter>
  </headerFooter>
  <colBreaks count="1" manualBreakCount="1">
    <brk id="10" min="2" max="33" man="1"/>
  </colBreaks>
  <ignoredErrors>
    <ignoredError sqref="Q8:Q12 Q14:Q18"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R51"/>
  <sheetViews>
    <sheetView zoomScale="70" zoomScaleNormal="70" zoomScalePageLayoutView="70" workbookViewId="0">
      <pane xSplit="1" ySplit="7" topLeftCell="B38" activePane="bottomRight" state="frozen"/>
      <selection activeCell="B4" sqref="B4"/>
      <selection pane="topRight" activeCell="B4" sqref="B4"/>
      <selection pane="bottomLeft" activeCell="B4" sqref="B4"/>
      <selection pane="bottomRight" activeCell="G9" sqref="G9"/>
    </sheetView>
  </sheetViews>
  <sheetFormatPr baseColWidth="10" defaultColWidth="8.83203125" defaultRowHeight="13" x14ac:dyDescent="0.15"/>
  <cols>
    <col min="1" max="1" width="12.33203125" customWidth="1"/>
    <col min="2" max="2" width="15.5" bestFit="1" customWidth="1"/>
    <col min="3" max="3" width="14.33203125" bestFit="1" customWidth="1"/>
    <col min="4" max="5" width="15.5" bestFit="1" customWidth="1"/>
    <col min="6" max="6" width="14.33203125" bestFit="1" customWidth="1"/>
    <col min="7" max="7" width="14.5" bestFit="1" customWidth="1"/>
    <col min="8" max="8" width="12.1640625" bestFit="1" customWidth="1"/>
    <col min="9" max="13" width="14.33203125" bestFit="1" customWidth="1"/>
    <col min="14" max="14" width="12.1640625" bestFit="1" customWidth="1"/>
    <col min="15" max="16" width="14.33203125" bestFit="1" customWidth="1"/>
    <col min="17" max="17" width="15.5" bestFit="1" customWidth="1"/>
    <col min="18" max="18" width="15.33203125" customWidth="1"/>
  </cols>
  <sheetData>
    <row r="1" spans="1:18" ht="39.5" customHeight="1" x14ac:dyDescent="0.15"/>
    <row r="3" spans="1:18" ht="23" x14ac:dyDescent="0.25">
      <c r="A3" s="631" t="s">
        <v>294</v>
      </c>
      <c r="B3" s="631"/>
      <c r="C3" s="631"/>
      <c r="D3" s="631"/>
      <c r="E3" s="631"/>
      <c r="F3" s="631"/>
      <c r="G3" s="631"/>
      <c r="H3" s="631"/>
      <c r="I3" s="631"/>
      <c r="J3" s="631"/>
      <c r="K3" s="631"/>
      <c r="L3" s="631"/>
      <c r="M3" s="631"/>
      <c r="N3" s="631"/>
      <c r="O3" s="631"/>
      <c r="P3" s="631"/>
      <c r="Q3" s="631"/>
      <c r="R3" s="631"/>
    </row>
    <row r="4" spans="1:18" ht="14" thickBot="1" x14ac:dyDescent="0.2"/>
    <row r="5" spans="1:18" ht="17" thickBot="1" x14ac:dyDescent="0.25">
      <c r="A5" s="721" t="s">
        <v>55</v>
      </c>
      <c r="B5" s="721"/>
      <c r="C5" s="721"/>
      <c r="D5" s="62"/>
      <c r="E5" s="60" t="s">
        <v>54</v>
      </c>
      <c r="F5" s="63">
        <f>'Monthly Budget'!$F$3</f>
        <v>0</v>
      </c>
      <c r="G5" s="6"/>
      <c r="H5" s="6"/>
      <c r="I5" s="6"/>
      <c r="J5" s="6"/>
      <c r="K5" s="6"/>
      <c r="L5" s="6"/>
      <c r="M5" s="6"/>
      <c r="N5" s="6"/>
      <c r="O5" s="6"/>
      <c r="P5" s="6"/>
      <c r="Q5" s="6"/>
      <c r="R5" s="7"/>
    </row>
    <row r="6" spans="1:18" ht="16" x14ac:dyDescent="0.2">
      <c r="A6" s="6"/>
      <c r="B6" s="6"/>
      <c r="C6" s="6" t="s">
        <v>28</v>
      </c>
      <c r="D6" s="6"/>
      <c r="E6" s="6"/>
      <c r="F6" s="6"/>
      <c r="G6" s="6"/>
      <c r="H6" s="6"/>
      <c r="I6" s="6"/>
      <c r="J6" s="5" t="s">
        <v>304</v>
      </c>
      <c r="K6" s="6"/>
      <c r="L6" s="6"/>
      <c r="M6" s="6"/>
      <c r="N6" s="6"/>
      <c r="O6" s="6"/>
      <c r="P6" s="6" t="s">
        <v>302</v>
      </c>
      <c r="Q6" s="6" t="s">
        <v>22</v>
      </c>
      <c r="R6" s="7" t="s">
        <v>24</v>
      </c>
    </row>
    <row r="7" spans="1:18" ht="16" x14ac:dyDescent="0.2">
      <c r="A7" s="7" t="s">
        <v>4</v>
      </c>
      <c r="B7" s="7" t="s">
        <v>5</v>
      </c>
      <c r="C7" s="6" t="s">
        <v>29</v>
      </c>
      <c r="D7" s="6" t="s">
        <v>6</v>
      </c>
      <c r="E7" s="6" t="s">
        <v>7</v>
      </c>
      <c r="F7" s="6" t="s">
        <v>8</v>
      </c>
      <c r="G7" s="6" t="s">
        <v>26</v>
      </c>
      <c r="H7" s="6" t="s">
        <v>27</v>
      </c>
      <c r="I7" s="6" t="s">
        <v>9</v>
      </c>
      <c r="J7" s="6" t="s">
        <v>303</v>
      </c>
      <c r="K7" s="6" t="s">
        <v>10</v>
      </c>
      <c r="L7" s="6" t="s">
        <v>11</v>
      </c>
      <c r="M7" s="6" t="s">
        <v>297</v>
      </c>
      <c r="N7" s="6" t="s">
        <v>12</v>
      </c>
      <c r="O7" s="6" t="s">
        <v>30</v>
      </c>
      <c r="P7" s="6" t="s">
        <v>301</v>
      </c>
      <c r="Q7" s="6" t="s">
        <v>23</v>
      </c>
      <c r="R7" s="7" t="s">
        <v>25</v>
      </c>
    </row>
    <row r="8" spans="1:18" ht="16" x14ac:dyDescent="0.2">
      <c r="A8" s="6" t="s">
        <v>1</v>
      </c>
      <c r="B8" s="21"/>
      <c r="C8" s="21"/>
      <c r="D8" s="21"/>
      <c r="E8" s="21"/>
      <c r="F8" s="21"/>
      <c r="G8" s="21"/>
      <c r="H8" s="21"/>
      <c r="I8" s="21"/>
      <c r="J8" s="21"/>
      <c r="K8" s="21"/>
      <c r="L8" s="21"/>
      <c r="M8" s="21"/>
      <c r="N8" s="21"/>
      <c r="O8" s="21"/>
      <c r="P8" s="21"/>
      <c r="Q8" s="21"/>
      <c r="R8" s="21"/>
    </row>
    <row r="9" spans="1:18" ht="16" x14ac:dyDescent="0.2">
      <c r="A9" s="6" t="s">
        <v>56</v>
      </c>
      <c r="B9" s="8">
        <f>+Jan!B38</f>
        <v>0</v>
      </c>
      <c r="C9" s="8">
        <f>+Jan!C38</f>
        <v>0</v>
      </c>
      <c r="D9" s="8">
        <f>+Jan!D38</f>
        <v>0</v>
      </c>
      <c r="E9" s="8">
        <f>+Jan!E38</f>
        <v>0</v>
      </c>
      <c r="F9" s="8">
        <f>+Jan!F38</f>
        <v>0</v>
      </c>
      <c r="G9" s="8">
        <f>+Jan!G38</f>
        <v>0</v>
      </c>
      <c r="H9" s="8">
        <f>+Jan!H38</f>
        <v>0</v>
      </c>
      <c r="I9" s="8">
        <f>+Jan!I38</f>
        <v>0</v>
      </c>
      <c r="J9" s="8">
        <f>+Jan!J38</f>
        <v>0</v>
      </c>
      <c r="K9" s="8">
        <f>+Jan!K38</f>
        <v>0</v>
      </c>
      <c r="L9" s="8">
        <f>+Jan!L38</f>
        <v>0</v>
      </c>
      <c r="M9" s="8">
        <f>+Jan!M38</f>
        <v>0</v>
      </c>
      <c r="N9" s="8">
        <f>+Jan!N38</f>
        <v>0</v>
      </c>
      <c r="O9" s="8">
        <f>+Jan!O38</f>
        <v>0</v>
      </c>
      <c r="P9" s="8">
        <f>+Jan!P38</f>
        <v>0</v>
      </c>
      <c r="Q9" s="8">
        <f t="shared" ref="Q9:Q20" si="0">SUM(C9:P9)</f>
        <v>0</v>
      </c>
      <c r="R9" s="8">
        <f t="shared" ref="R9:R20" si="1">+B9-Q9</f>
        <v>0</v>
      </c>
    </row>
    <row r="10" spans="1:18" ht="16" x14ac:dyDescent="0.2">
      <c r="A10" s="6" t="s">
        <v>57</v>
      </c>
      <c r="B10" s="8">
        <f>+Feb!B38</f>
        <v>0</v>
      </c>
      <c r="C10" s="8">
        <f>+Feb!C38</f>
        <v>0</v>
      </c>
      <c r="D10" s="8">
        <f>+Feb!D38</f>
        <v>0</v>
      </c>
      <c r="E10" s="8">
        <f>+Feb!E38</f>
        <v>0</v>
      </c>
      <c r="F10" s="8">
        <f>+Feb!F38</f>
        <v>0</v>
      </c>
      <c r="G10" s="8">
        <f>+Feb!G38</f>
        <v>0</v>
      </c>
      <c r="H10" s="8">
        <f>+Feb!H38</f>
        <v>0</v>
      </c>
      <c r="I10" s="8">
        <f>+Feb!I38</f>
        <v>0</v>
      </c>
      <c r="J10" s="8">
        <f>+Feb!J38</f>
        <v>0</v>
      </c>
      <c r="K10" s="8">
        <f>+Feb!K38</f>
        <v>0</v>
      </c>
      <c r="L10" s="8">
        <f>+Feb!L38</f>
        <v>0</v>
      </c>
      <c r="M10" s="8">
        <f>+Feb!M38</f>
        <v>0</v>
      </c>
      <c r="N10" s="8">
        <f>+Feb!N38</f>
        <v>0</v>
      </c>
      <c r="O10" s="8">
        <f>+Feb!O38</f>
        <v>0</v>
      </c>
      <c r="P10" s="8">
        <f>+Feb!P38</f>
        <v>0</v>
      </c>
      <c r="Q10" s="8">
        <f t="shared" si="0"/>
        <v>0</v>
      </c>
      <c r="R10" s="8">
        <f t="shared" si="1"/>
        <v>0</v>
      </c>
    </row>
    <row r="11" spans="1:18" ht="16" x14ac:dyDescent="0.2">
      <c r="A11" s="6" t="s">
        <v>58</v>
      </c>
      <c r="B11" s="8">
        <f>+Mar!B38</f>
        <v>0</v>
      </c>
      <c r="C11" s="8">
        <f>+Mar!C38</f>
        <v>0</v>
      </c>
      <c r="D11" s="8">
        <f>+Mar!D38</f>
        <v>0</v>
      </c>
      <c r="E11" s="8">
        <f>+Mar!E38</f>
        <v>0</v>
      </c>
      <c r="F11" s="8">
        <f>+Mar!F38</f>
        <v>0</v>
      </c>
      <c r="G11" s="8">
        <f>+Mar!G38</f>
        <v>0</v>
      </c>
      <c r="H11" s="8">
        <f>+Mar!H38</f>
        <v>0</v>
      </c>
      <c r="I11" s="8">
        <f>+Mar!I38</f>
        <v>0</v>
      </c>
      <c r="J11" s="8">
        <f>+Mar!J38</f>
        <v>0</v>
      </c>
      <c r="K11" s="8">
        <f>+Mar!K38</f>
        <v>0</v>
      </c>
      <c r="L11" s="8">
        <f>+Mar!L38</f>
        <v>0</v>
      </c>
      <c r="M11" s="8">
        <f>+Mar!M38</f>
        <v>0</v>
      </c>
      <c r="N11" s="8">
        <f>+Mar!N38</f>
        <v>0</v>
      </c>
      <c r="O11" s="8">
        <f>+Mar!O38</f>
        <v>0</v>
      </c>
      <c r="P11" s="8">
        <f>+Mar!P38</f>
        <v>0</v>
      </c>
      <c r="Q11" s="8">
        <f t="shared" si="0"/>
        <v>0</v>
      </c>
      <c r="R11" s="8">
        <f t="shared" si="1"/>
        <v>0</v>
      </c>
    </row>
    <row r="12" spans="1:18" ht="16" x14ac:dyDescent="0.2">
      <c r="A12" s="6" t="s">
        <v>59</v>
      </c>
      <c r="B12" s="8">
        <f>+Apr!B38</f>
        <v>0</v>
      </c>
      <c r="C12" s="8">
        <f>+Apr!C38</f>
        <v>0</v>
      </c>
      <c r="D12" s="8">
        <f>+Apr!D38</f>
        <v>0</v>
      </c>
      <c r="E12" s="8">
        <f>+Apr!E38</f>
        <v>0</v>
      </c>
      <c r="F12" s="8">
        <f>+Apr!F38</f>
        <v>0</v>
      </c>
      <c r="G12" s="8">
        <f>+Apr!G38</f>
        <v>0</v>
      </c>
      <c r="H12" s="8">
        <f>+Apr!H38</f>
        <v>0</v>
      </c>
      <c r="I12" s="8">
        <f>+Apr!I38</f>
        <v>0</v>
      </c>
      <c r="J12" s="8">
        <f>+Apr!J38</f>
        <v>0</v>
      </c>
      <c r="K12" s="8">
        <f>+Apr!K38</f>
        <v>0</v>
      </c>
      <c r="L12" s="8">
        <f>+Apr!L38</f>
        <v>0</v>
      </c>
      <c r="M12" s="8">
        <f>+Apr!M38</f>
        <v>0</v>
      </c>
      <c r="N12" s="8">
        <f>+Apr!N38</f>
        <v>0</v>
      </c>
      <c r="O12" s="8">
        <f>+Apr!O38</f>
        <v>0</v>
      </c>
      <c r="P12" s="8">
        <f>+Apr!P38</f>
        <v>0</v>
      </c>
      <c r="Q12" s="8">
        <f t="shared" si="0"/>
        <v>0</v>
      </c>
      <c r="R12" s="8">
        <f t="shared" si="1"/>
        <v>0</v>
      </c>
    </row>
    <row r="13" spans="1:18" ht="16" x14ac:dyDescent="0.2">
      <c r="A13" s="6" t="s">
        <v>39</v>
      </c>
      <c r="B13" s="8">
        <f>+May!B38</f>
        <v>0</v>
      </c>
      <c r="C13" s="8">
        <f>+May!C38</f>
        <v>0</v>
      </c>
      <c r="D13" s="8">
        <f>+May!D38</f>
        <v>0</v>
      </c>
      <c r="E13" s="8">
        <f>+May!E38</f>
        <v>0</v>
      </c>
      <c r="F13" s="8">
        <f>+May!F38</f>
        <v>0</v>
      </c>
      <c r="G13" s="8">
        <f>+May!G38</f>
        <v>0</v>
      </c>
      <c r="H13" s="8">
        <f>+May!H38</f>
        <v>0</v>
      </c>
      <c r="I13" s="8">
        <f>+May!I38</f>
        <v>0</v>
      </c>
      <c r="J13" s="8">
        <f>+May!J38</f>
        <v>0</v>
      </c>
      <c r="K13" s="8">
        <f>+May!K38</f>
        <v>0</v>
      </c>
      <c r="L13" s="8">
        <f>+May!L38</f>
        <v>0</v>
      </c>
      <c r="M13" s="8">
        <f>+May!M38</f>
        <v>0</v>
      </c>
      <c r="N13" s="8">
        <f>+May!N38</f>
        <v>0</v>
      </c>
      <c r="O13" s="8">
        <f>+May!O38</f>
        <v>0</v>
      </c>
      <c r="P13" s="8">
        <f>+May!P38</f>
        <v>0</v>
      </c>
      <c r="Q13" s="8">
        <f t="shared" si="0"/>
        <v>0</v>
      </c>
      <c r="R13" s="8">
        <f t="shared" si="1"/>
        <v>0</v>
      </c>
    </row>
    <row r="14" spans="1:18" ht="16" x14ac:dyDescent="0.2">
      <c r="A14" s="6" t="s">
        <v>60</v>
      </c>
      <c r="B14" s="8">
        <f>+Jun!B38</f>
        <v>0</v>
      </c>
      <c r="C14" s="8">
        <f>+Jun!C38</f>
        <v>0</v>
      </c>
      <c r="D14" s="8">
        <f>+Jun!D38</f>
        <v>0</v>
      </c>
      <c r="E14" s="8">
        <f>+Jun!E38</f>
        <v>0</v>
      </c>
      <c r="F14" s="8">
        <f>+Jun!F38</f>
        <v>0</v>
      </c>
      <c r="G14" s="8">
        <f>+Jun!G38</f>
        <v>0</v>
      </c>
      <c r="H14" s="8">
        <f>+Jun!H38</f>
        <v>0</v>
      </c>
      <c r="I14" s="8">
        <f>+Jun!I38</f>
        <v>0</v>
      </c>
      <c r="J14" s="8">
        <f>+Jun!J38</f>
        <v>0</v>
      </c>
      <c r="K14" s="8">
        <f>+Jun!K38</f>
        <v>0</v>
      </c>
      <c r="L14" s="8">
        <f>+Jun!L38</f>
        <v>0</v>
      </c>
      <c r="M14" s="8">
        <f>+Jun!M38</f>
        <v>0</v>
      </c>
      <c r="N14" s="8">
        <f>+Jun!N38</f>
        <v>0</v>
      </c>
      <c r="O14" s="8">
        <f>+Jun!O38</f>
        <v>0</v>
      </c>
      <c r="P14" s="8">
        <f>+Jun!P38</f>
        <v>0</v>
      </c>
      <c r="Q14" s="8">
        <f t="shared" si="0"/>
        <v>0</v>
      </c>
      <c r="R14" s="8">
        <f t="shared" si="1"/>
        <v>0</v>
      </c>
    </row>
    <row r="15" spans="1:18" ht="16" x14ac:dyDescent="0.2">
      <c r="A15" s="6" t="s">
        <v>61</v>
      </c>
      <c r="B15" s="8">
        <f>+Jul!B38</f>
        <v>0</v>
      </c>
      <c r="C15" s="8">
        <f>+Jul!C38</f>
        <v>0</v>
      </c>
      <c r="D15" s="8">
        <f>+Jul!D38</f>
        <v>0</v>
      </c>
      <c r="E15" s="8">
        <f>+Jul!E38</f>
        <v>0</v>
      </c>
      <c r="F15" s="8">
        <f>+Jul!F38</f>
        <v>0</v>
      </c>
      <c r="G15" s="8">
        <f>+Jul!G38</f>
        <v>0</v>
      </c>
      <c r="H15" s="8">
        <f>+Jul!H38</f>
        <v>0</v>
      </c>
      <c r="I15" s="8">
        <f>+Jul!I38</f>
        <v>0</v>
      </c>
      <c r="J15" s="8">
        <f>+Jul!J38</f>
        <v>0</v>
      </c>
      <c r="K15" s="8">
        <f>+Jul!K38</f>
        <v>0</v>
      </c>
      <c r="L15" s="8">
        <f>+Jul!L38</f>
        <v>0</v>
      </c>
      <c r="M15" s="8">
        <f>+Jul!M38</f>
        <v>0</v>
      </c>
      <c r="N15" s="8">
        <f>+Jul!N38</f>
        <v>0</v>
      </c>
      <c r="O15" s="8">
        <f>+Jul!O38</f>
        <v>0</v>
      </c>
      <c r="P15" s="8">
        <f>+Jul!P38</f>
        <v>0</v>
      </c>
      <c r="Q15" s="8">
        <f t="shared" si="0"/>
        <v>0</v>
      </c>
      <c r="R15" s="8">
        <f t="shared" si="1"/>
        <v>0</v>
      </c>
    </row>
    <row r="16" spans="1:18" ht="16" x14ac:dyDescent="0.2">
      <c r="A16" s="6" t="s">
        <v>62</v>
      </c>
      <c r="B16" s="8">
        <f>+Aug!B38</f>
        <v>0</v>
      </c>
      <c r="C16" s="8">
        <f>+Aug!C38</f>
        <v>0</v>
      </c>
      <c r="D16" s="8">
        <f>+Aug!D38</f>
        <v>0</v>
      </c>
      <c r="E16" s="8">
        <f>+Aug!E38</f>
        <v>0</v>
      </c>
      <c r="F16" s="8">
        <f>+Aug!F38</f>
        <v>0</v>
      </c>
      <c r="G16" s="8">
        <f>+Aug!G38</f>
        <v>0</v>
      </c>
      <c r="H16" s="8">
        <f>+Aug!H38</f>
        <v>0</v>
      </c>
      <c r="I16" s="8">
        <f>+Aug!I38</f>
        <v>0</v>
      </c>
      <c r="J16" s="8">
        <f>+Aug!J38</f>
        <v>0</v>
      </c>
      <c r="K16" s="8">
        <f>+Aug!K38</f>
        <v>0</v>
      </c>
      <c r="L16" s="8">
        <f>+Aug!L38</f>
        <v>0</v>
      </c>
      <c r="M16" s="8">
        <f>+Aug!M38</f>
        <v>0</v>
      </c>
      <c r="N16" s="8">
        <f>+Aug!N38</f>
        <v>0</v>
      </c>
      <c r="O16" s="8">
        <f>+Aug!O38</f>
        <v>0</v>
      </c>
      <c r="P16" s="8">
        <f>+Aug!P38</f>
        <v>0</v>
      </c>
      <c r="Q16" s="8">
        <f t="shared" si="0"/>
        <v>0</v>
      </c>
      <c r="R16" s="8">
        <f t="shared" si="1"/>
        <v>0</v>
      </c>
    </row>
    <row r="17" spans="1:18" ht="16" x14ac:dyDescent="0.2">
      <c r="A17" s="6" t="s">
        <v>63</v>
      </c>
      <c r="B17" s="8">
        <f>+Sep!B38</f>
        <v>0</v>
      </c>
      <c r="C17" s="8">
        <f>+Sep!C38</f>
        <v>0</v>
      </c>
      <c r="D17" s="8">
        <f>+Sep!D38</f>
        <v>0</v>
      </c>
      <c r="E17" s="8">
        <f>+Sep!E38</f>
        <v>0</v>
      </c>
      <c r="F17" s="8">
        <f>+Sep!F38</f>
        <v>0</v>
      </c>
      <c r="G17" s="8">
        <f>+Sep!G38</f>
        <v>0</v>
      </c>
      <c r="H17" s="8">
        <f>+Sep!H38</f>
        <v>0</v>
      </c>
      <c r="I17" s="8">
        <f>+Sep!I38</f>
        <v>0</v>
      </c>
      <c r="J17" s="8">
        <f>+Sep!J38</f>
        <v>0</v>
      </c>
      <c r="K17" s="8">
        <f>+Sep!K38</f>
        <v>0</v>
      </c>
      <c r="L17" s="8">
        <f>+Sep!L38</f>
        <v>0</v>
      </c>
      <c r="M17" s="8">
        <f>+Sep!M38</f>
        <v>0</v>
      </c>
      <c r="N17" s="8">
        <f>+Sep!N38</f>
        <v>0</v>
      </c>
      <c r="O17" s="8">
        <f>+Sep!O38</f>
        <v>0</v>
      </c>
      <c r="P17" s="8">
        <f>+Sep!P38</f>
        <v>0</v>
      </c>
      <c r="Q17" s="8">
        <f t="shared" si="0"/>
        <v>0</v>
      </c>
      <c r="R17" s="8">
        <f t="shared" si="1"/>
        <v>0</v>
      </c>
    </row>
    <row r="18" spans="1:18" ht="16" x14ac:dyDescent="0.2">
      <c r="A18" s="6" t="s">
        <v>64</v>
      </c>
      <c r="B18" s="8">
        <f>+Oct!B38</f>
        <v>0</v>
      </c>
      <c r="C18" s="8">
        <f>+Oct!C38</f>
        <v>0</v>
      </c>
      <c r="D18" s="8">
        <f>+Oct!D38</f>
        <v>0</v>
      </c>
      <c r="E18" s="8">
        <f>+Oct!E38</f>
        <v>0</v>
      </c>
      <c r="F18" s="8">
        <f>+Oct!F38</f>
        <v>0</v>
      </c>
      <c r="G18" s="8">
        <f>+Oct!G38</f>
        <v>0</v>
      </c>
      <c r="H18" s="8">
        <f>+Oct!H38</f>
        <v>0</v>
      </c>
      <c r="I18" s="8">
        <f>+Oct!I38</f>
        <v>0</v>
      </c>
      <c r="J18" s="8">
        <f>+Oct!J38</f>
        <v>0</v>
      </c>
      <c r="K18" s="8">
        <f>+Oct!K38</f>
        <v>0</v>
      </c>
      <c r="L18" s="8">
        <f>+Oct!L38</f>
        <v>0</v>
      </c>
      <c r="M18" s="8">
        <f>+Oct!M38</f>
        <v>0</v>
      </c>
      <c r="N18" s="8">
        <f>+Oct!N38</f>
        <v>0</v>
      </c>
      <c r="O18" s="8">
        <f>+Oct!O38</f>
        <v>0</v>
      </c>
      <c r="P18" s="8">
        <f>+Oct!P38</f>
        <v>0</v>
      </c>
      <c r="Q18" s="8">
        <f t="shared" si="0"/>
        <v>0</v>
      </c>
      <c r="R18" s="8">
        <f t="shared" si="1"/>
        <v>0</v>
      </c>
    </row>
    <row r="19" spans="1:18" ht="16" x14ac:dyDescent="0.2">
      <c r="A19" s="6" t="s">
        <v>65</v>
      </c>
      <c r="B19" s="8">
        <f>+Nov!B38</f>
        <v>0</v>
      </c>
      <c r="C19" s="8">
        <f>+Nov!C38</f>
        <v>0</v>
      </c>
      <c r="D19" s="8">
        <f>+Nov!D38</f>
        <v>0</v>
      </c>
      <c r="E19" s="8">
        <f>+Nov!E38</f>
        <v>0</v>
      </c>
      <c r="F19" s="8">
        <f>+Nov!F38</f>
        <v>0</v>
      </c>
      <c r="G19" s="8">
        <f>+Nov!G38</f>
        <v>0</v>
      </c>
      <c r="H19" s="8">
        <f>+Nov!H38</f>
        <v>0</v>
      </c>
      <c r="I19" s="8">
        <f>+Nov!I38</f>
        <v>0</v>
      </c>
      <c r="J19" s="8">
        <f>+Nov!J38</f>
        <v>0</v>
      </c>
      <c r="K19" s="8">
        <f>+Nov!K38</f>
        <v>0</v>
      </c>
      <c r="L19" s="8">
        <f>+Nov!L38</f>
        <v>0</v>
      </c>
      <c r="M19" s="8">
        <f>+Nov!M38</f>
        <v>0</v>
      </c>
      <c r="N19" s="8">
        <f>+Nov!N38</f>
        <v>0</v>
      </c>
      <c r="O19" s="8">
        <f>+Nov!O38</f>
        <v>0</v>
      </c>
      <c r="P19" s="8">
        <f>+Nov!P38</f>
        <v>0</v>
      </c>
      <c r="Q19" s="8">
        <f t="shared" si="0"/>
        <v>0</v>
      </c>
      <c r="R19" s="8">
        <f t="shared" si="1"/>
        <v>0</v>
      </c>
    </row>
    <row r="20" spans="1:18" ht="16" x14ac:dyDescent="0.2">
      <c r="A20" s="6" t="s">
        <v>66</v>
      </c>
      <c r="B20" s="8">
        <f>+Dec!B38</f>
        <v>0</v>
      </c>
      <c r="C20" s="8">
        <f>+Dec!C38</f>
        <v>0</v>
      </c>
      <c r="D20" s="8">
        <f>+Dec!D38</f>
        <v>0</v>
      </c>
      <c r="E20" s="8">
        <f>+Dec!E38</f>
        <v>0</v>
      </c>
      <c r="F20" s="8">
        <f>+Dec!F38</f>
        <v>0</v>
      </c>
      <c r="G20" s="8">
        <f>+Dec!G38</f>
        <v>0</v>
      </c>
      <c r="H20" s="8">
        <f>+Dec!H38</f>
        <v>0</v>
      </c>
      <c r="I20" s="8">
        <f>+Dec!I38</f>
        <v>0</v>
      </c>
      <c r="J20" s="8">
        <f>+Dec!J38</f>
        <v>0</v>
      </c>
      <c r="K20" s="8">
        <f>+Dec!K38</f>
        <v>0</v>
      </c>
      <c r="L20" s="8">
        <f>+Dec!L38</f>
        <v>0</v>
      </c>
      <c r="M20" s="8">
        <f>+Dec!M38</f>
        <v>0</v>
      </c>
      <c r="N20" s="8">
        <f>+Dec!N38</f>
        <v>0</v>
      </c>
      <c r="O20" s="8">
        <f>+Dec!O38</f>
        <v>0</v>
      </c>
      <c r="P20" s="8">
        <f>+Dec!P38</f>
        <v>0</v>
      </c>
      <c r="Q20" s="8">
        <f t="shared" si="0"/>
        <v>0</v>
      </c>
      <c r="R20" s="8">
        <f t="shared" si="1"/>
        <v>0</v>
      </c>
    </row>
    <row r="21" spans="1:18" ht="17" thickBot="1" x14ac:dyDescent="0.25">
      <c r="A21" s="6" t="s">
        <v>41</v>
      </c>
      <c r="B21" s="9">
        <f t="shared" ref="B21:R21" si="2">SUM(B9:B20)</f>
        <v>0</v>
      </c>
      <c r="C21" s="9">
        <f t="shared" si="2"/>
        <v>0</v>
      </c>
      <c r="D21" s="9">
        <f t="shared" si="2"/>
        <v>0</v>
      </c>
      <c r="E21" s="9">
        <f t="shared" si="2"/>
        <v>0</v>
      </c>
      <c r="F21" s="9">
        <f t="shared" si="2"/>
        <v>0</v>
      </c>
      <c r="G21" s="9">
        <f t="shared" si="2"/>
        <v>0</v>
      </c>
      <c r="H21" s="9">
        <f t="shared" si="2"/>
        <v>0</v>
      </c>
      <c r="I21" s="9">
        <f t="shared" si="2"/>
        <v>0</v>
      </c>
      <c r="J21" s="9">
        <f t="shared" si="2"/>
        <v>0</v>
      </c>
      <c r="K21" s="9">
        <f t="shared" si="2"/>
        <v>0</v>
      </c>
      <c r="L21" s="9">
        <f t="shared" si="2"/>
        <v>0</v>
      </c>
      <c r="M21" s="9">
        <f t="shared" si="2"/>
        <v>0</v>
      </c>
      <c r="N21" s="9">
        <f t="shared" si="2"/>
        <v>0</v>
      </c>
      <c r="O21" s="9">
        <f t="shared" si="2"/>
        <v>0</v>
      </c>
      <c r="P21" s="9">
        <f t="shared" si="2"/>
        <v>0</v>
      </c>
      <c r="Q21" s="9">
        <f t="shared" si="2"/>
        <v>0</v>
      </c>
      <c r="R21" s="9">
        <f t="shared" si="2"/>
        <v>0</v>
      </c>
    </row>
    <row r="22" spans="1:18" ht="17" thickTop="1" x14ac:dyDescent="0.2">
      <c r="A22" s="6"/>
      <c r="B22" s="8"/>
      <c r="C22" s="8"/>
      <c r="D22" s="8"/>
      <c r="E22" s="8"/>
      <c r="F22" s="8"/>
      <c r="G22" s="8"/>
      <c r="H22" s="8"/>
      <c r="I22" s="8"/>
      <c r="J22" s="8"/>
      <c r="K22" s="8"/>
      <c r="L22" s="8"/>
      <c r="M22" s="8"/>
      <c r="N22" s="8"/>
      <c r="O22" s="8"/>
      <c r="P22" s="8"/>
      <c r="Q22" s="8"/>
      <c r="R22" s="8"/>
    </row>
    <row r="23" spans="1:18" ht="16" x14ac:dyDescent="0.2">
      <c r="A23" s="10" t="s">
        <v>43</v>
      </c>
      <c r="B23" s="8"/>
      <c r="C23" s="8"/>
      <c r="D23" s="8"/>
      <c r="E23" s="8"/>
      <c r="F23" s="8"/>
      <c r="G23" s="8"/>
      <c r="H23" s="8"/>
      <c r="I23" s="8"/>
      <c r="J23" s="8"/>
      <c r="K23" s="8"/>
      <c r="L23" s="8"/>
      <c r="M23" s="8"/>
      <c r="N23" s="8"/>
      <c r="O23" s="8"/>
      <c r="P23" s="8"/>
      <c r="Q23" s="8"/>
      <c r="R23" s="8"/>
    </row>
    <row r="24" spans="1:18" ht="16" x14ac:dyDescent="0.2">
      <c r="A24" s="6" t="s">
        <v>56</v>
      </c>
      <c r="B24" s="8">
        <f t="shared" ref="B24:R24" si="3">+B9</f>
        <v>0</v>
      </c>
      <c r="C24" s="8">
        <f t="shared" si="3"/>
        <v>0</v>
      </c>
      <c r="D24" s="8">
        <f t="shared" si="3"/>
        <v>0</v>
      </c>
      <c r="E24" s="8">
        <f t="shared" si="3"/>
        <v>0</v>
      </c>
      <c r="F24" s="8">
        <f t="shared" si="3"/>
        <v>0</v>
      </c>
      <c r="G24" s="8">
        <f t="shared" si="3"/>
        <v>0</v>
      </c>
      <c r="H24" s="8">
        <f t="shared" si="3"/>
        <v>0</v>
      </c>
      <c r="I24" s="8">
        <f t="shared" si="3"/>
        <v>0</v>
      </c>
      <c r="J24" s="8">
        <f t="shared" si="3"/>
        <v>0</v>
      </c>
      <c r="K24" s="8">
        <f t="shared" si="3"/>
        <v>0</v>
      </c>
      <c r="L24" s="8">
        <f t="shared" si="3"/>
        <v>0</v>
      </c>
      <c r="M24" s="8">
        <f t="shared" si="3"/>
        <v>0</v>
      </c>
      <c r="N24" s="8">
        <f t="shared" si="3"/>
        <v>0</v>
      </c>
      <c r="O24" s="8">
        <f t="shared" si="3"/>
        <v>0</v>
      </c>
      <c r="P24" s="8">
        <f t="shared" si="3"/>
        <v>0</v>
      </c>
      <c r="Q24" s="8">
        <f t="shared" si="3"/>
        <v>0</v>
      </c>
      <c r="R24" s="8">
        <f t="shared" si="3"/>
        <v>0</v>
      </c>
    </row>
    <row r="25" spans="1:18" ht="16" x14ac:dyDescent="0.2">
      <c r="A25" s="6" t="s">
        <v>57</v>
      </c>
      <c r="B25" s="8">
        <f t="shared" ref="B25:B35" si="4">+B24+B10</f>
        <v>0</v>
      </c>
      <c r="C25" s="8">
        <f t="shared" ref="C25:C35" si="5">+C24+C10</f>
        <v>0</v>
      </c>
      <c r="D25" s="8">
        <f t="shared" ref="D25:D35" si="6">+D24+D10</f>
        <v>0</v>
      </c>
      <c r="E25" s="8">
        <f t="shared" ref="E25:E35" si="7">+E24+E10</f>
        <v>0</v>
      </c>
      <c r="F25" s="8">
        <f t="shared" ref="F25:F35" si="8">+F24+F10</f>
        <v>0</v>
      </c>
      <c r="G25" s="8">
        <f t="shared" ref="G25:G35" si="9">+G24+G10</f>
        <v>0</v>
      </c>
      <c r="H25" s="8">
        <f t="shared" ref="H25:H35" si="10">+H24+H10</f>
        <v>0</v>
      </c>
      <c r="I25" s="8">
        <f t="shared" ref="I25:I35" si="11">+I24+I10</f>
        <v>0</v>
      </c>
      <c r="J25" s="8">
        <f t="shared" ref="J25:J35" si="12">+J24+J10</f>
        <v>0</v>
      </c>
      <c r="K25" s="8">
        <f t="shared" ref="K25:K35" si="13">+K24+K10</f>
        <v>0</v>
      </c>
      <c r="L25" s="8">
        <f t="shared" ref="L25:L35" si="14">+L24+L10</f>
        <v>0</v>
      </c>
      <c r="M25" s="8">
        <f t="shared" ref="M25:M35" si="15">+M24+M10</f>
        <v>0</v>
      </c>
      <c r="N25" s="8">
        <f t="shared" ref="N25:N35" si="16">+N24+N10</f>
        <v>0</v>
      </c>
      <c r="O25" s="8">
        <f t="shared" ref="O25:O35" si="17">+O24+O10</f>
        <v>0</v>
      </c>
      <c r="P25" s="8">
        <f t="shared" ref="P25:P35" si="18">+P24+P10</f>
        <v>0</v>
      </c>
      <c r="Q25" s="8">
        <f t="shared" ref="Q25:Q35" si="19">+Q24+Q10</f>
        <v>0</v>
      </c>
      <c r="R25" s="8">
        <f t="shared" ref="R25:R35" si="20">+R24+R10</f>
        <v>0</v>
      </c>
    </row>
    <row r="26" spans="1:18" ht="16" x14ac:dyDescent="0.2">
      <c r="A26" s="6" t="s">
        <v>58</v>
      </c>
      <c r="B26" s="8">
        <f t="shared" si="4"/>
        <v>0</v>
      </c>
      <c r="C26" s="8">
        <f t="shared" si="5"/>
        <v>0</v>
      </c>
      <c r="D26" s="8">
        <f t="shared" si="6"/>
        <v>0</v>
      </c>
      <c r="E26" s="8">
        <f t="shared" si="7"/>
        <v>0</v>
      </c>
      <c r="F26" s="8">
        <f t="shared" si="8"/>
        <v>0</v>
      </c>
      <c r="G26" s="8">
        <f t="shared" si="9"/>
        <v>0</v>
      </c>
      <c r="H26" s="8">
        <f t="shared" si="10"/>
        <v>0</v>
      </c>
      <c r="I26" s="8">
        <f t="shared" si="11"/>
        <v>0</v>
      </c>
      <c r="J26" s="8">
        <f t="shared" si="12"/>
        <v>0</v>
      </c>
      <c r="K26" s="8">
        <f t="shared" si="13"/>
        <v>0</v>
      </c>
      <c r="L26" s="8">
        <f t="shared" si="14"/>
        <v>0</v>
      </c>
      <c r="M26" s="8">
        <f t="shared" si="15"/>
        <v>0</v>
      </c>
      <c r="N26" s="8">
        <f t="shared" si="16"/>
        <v>0</v>
      </c>
      <c r="O26" s="8">
        <f t="shared" si="17"/>
        <v>0</v>
      </c>
      <c r="P26" s="8">
        <f t="shared" si="18"/>
        <v>0</v>
      </c>
      <c r="Q26" s="8">
        <f t="shared" si="19"/>
        <v>0</v>
      </c>
      <c r="R26" s="8">
        <f t="shared" si="20"/>
        <v>0</v>
      </c>
    </row>
    <row r="27" spans="1:18" ht="16" x14ac:dyDescent="0.2">
      <c r="A27" s="6" t="s">
        <v>59</v>
      </c>
      <c r="B27" s="8">
        <f t="shared" si="4"/>
        <v>0</v>
      </c>
      <c r="C27" s="8">
        <f t="shared" si="5"/>
        <v>0</v>
      </c>
      <c r="D27" s="8">
        <f t="shared" si="6"/>
        <v>0</v>
      </c>
      <c r="E27" s="8">
        <f t="shared" si="7"/>
        <v>0</v>
      </c>
      <c r="F27" s="8">
        <f t="shared" si="8"/>
        <v>0</v>
      </c>
      <c r="G27" s="8">
        <f t="shared" si="9"/>
        <v>0</v>
      </c>
      <c r="H27" s="8">
        <f t="shared" si="10"/>
        <v>0</v>
      </c>
      <c r="I27" s="8">
        <f t="shared" si="11"/>
        <v>0</v>
      </c>
      <c r="J27" s="8">
        <f t="shared" si="12"/>
        <v>0</v>
      </c>
      <c r="K27" s="8">
        <f t="shared" si="13"/>
        <v>0</v>
      </c>
      <c r="L27" s="8">
        <f t="shared" si="14"/>
        <v>0</v>
      </c>
      <c r="M27" s="8">
        <f t="shared" si="15"/>
        <v>0</v>
      </c>
      <c r="N27" s="8">
        <f t="shared" si="16"/>
        <v>0</v>
      </c>
      <c r="O27" s="8">
        <f t="shared" si="17"/>
        <v>0</v>
      </c>
      <c r="P27" s="8">
        <f t="shared" si="18"/>
        <v>0</v>
      </c>
      <c r="Q27" s="8">
        <f t="shared" si="19"/>
        <v>0</v>
      </c>
      <c r="R27" s="8">
        <f t="shared" si="20"/>
        <v>0</v>
      </c>
    </row>
    <row r="28" spans="1:18" ht="16" x14ac:dyDescent="0.2">
      <c r="A28" s="6" t="s">
        <v>39</v>
      </c>
      <c r="B28" s="8">
        <f t="shared" si="4"/>
        <v>0</v>
      </c>
      <c r="C28" s="8">
        <f t="shared" si="5"/>
        <v>0</v>
      </c>
      <c r="D28" s="8">
        <f t="shared" si="6"/>
        <v>0</v>
      </c>
      <c r="E28" s="8">
        <f t="shared" si="7"/>
        <v>0</v>
      </c>
      <c r="F28" s="8">
        <f t="shared" si="8"/>
        <v>0</v>
      </c>
      <c r="G28" s="8">
        <f t="shared" si="9"/>
        <v>0</v>
      </c>
      <c r="H28" s="8">
        <f t="shared" si="10"/>
        <v>0</v>
      </c>
      <c r="I28" s="8">
        <f t="shared" si="11"/>
        <v>0</v>
      </c>
      <c r="J28" s="8">
        <f t="shared" si="12"/>
        <v>0</v>
      </c>
      <c r="K28" s="8">
        <f t="shared" si="13"/>
        <v>0</v>
      </c>
      <c r="L28" s="8">
        <f t="shared" si="14"/>
        <v>0</v>
      </c>
      <c r="M28" s="8">
        <f t="shared" si="15"/>
        <v>0</v>
      </c>
      <c r="N28" s="8">
        <f t="shared" si="16"/>
        <v>0</v>
      </c>
      <c r="O28" s="8">
        <f t="shared" si="17"/>
        <v>0</v>
      </c>
      <c r="P28" s="8">
        <f t="shared" si="18"/>
        <v>0</v>
      </c>
      <c r="Q28" s="8">
        <f t="shared" si="19"/>
        <v>0</v>
      </c>
      <c r="R28" s="8">
        <f t="shared" si="20"/>
        <v>0</v>
      </c>
    </row>
    <row r="29" spans="1:18" ht="16" x14ac:dyDescent="0.2">
      <c r="A29" s="6" t="s">
        <v>60</v>
      </c>
      <c r="B29" s="8">
        <f t="shared" si="4"/>
        <v>0</v>
      </c>
      <c r="C29" s="8">
        <f t="shared" si="5"/>
        <v>0</v>
      </c>
      <c r="D29" s="8">
        <f t="shared" si="6"/>
        <v>0</v>
      </c>
      <c r="E29" s="8">
        <f t="shared" si="7"/>
        <v>0</v>
      </c>
      <c r="F29" s="8">
        <f t="shared" si="8"/>
        <v>0</v>
      </c>
      <c r="G29" s="8">
        <f t="shared" si="9"/>
        <v>0</v>
      </c>
      <c r="H29" s="8">
        <f t="shared" si="10"/>
        <v>0</v>
      </c>
      <c r="I29" s="8">
        <f t="shared" si="11"/>
        <v>0</v>
      </c>
      <c r="J29" s="8">
        <f t="shared" si="12"/>
        <v>0</v>
      </c>
      <c r="K29" s="8">
        <f t="shared" si="13"/>
        <v>0</v>
      </c>
      <c r="L29" s="8">
        <f t="shared" si="14"/>
        <v>0</v>
      </c>
      <c r="M29" s="8">
        <f t="shared" si="15"/>
        <v>0</v>
      </c>
      <c r="N29" s="8">
        <f t="shared" si="16"/>
        <v>0</v>
      </c>
      <c r="O29" s="8">
        <f t="shared" si="17"/>
        <v>0</v>
      </c>
      <c r="P29" s="8">
        <f t="shared" si="18"/>
        <v>0</v>
      </c>
      <c r="Q29" s="8">
        <f t="shared" si="19"/>
        <v>0</v>
      </c>
      <c r="R29" s="8">
        <f t="shared" si="20"/>
        <v>0</v>
      </c>
    </row>
    <row r="30" spans="1:18" ht="16" x14ac:dyDescent="0.2">
      <c r="A30" s="6" t="s">
        <v>61</v>
      </c>
      <c r="B30" s="8">
        <f t="shared" si="4"/>
        <v>0</v>
      </c>
      <c r="C30" s="8">
        <f t="shared" si="5"/>
        <v>0</v>
      </c>
      <c r="D30" s="8">
        <f t="shared" si="6"/>
        <v>0</v>
      </c>
      <c r="E30" s="8">
        <f t="shared" si="7"/>
        <v>0</v>
      </c>
      <c r="F30" s="8">
        <f t="shared" si="8"/>
        <v>0</v>
      </c>
      <c r="G30" s="8">
        <f t="shared" si="9"/>
        <v>0</v>
      </c>
      <c r="H30" s="8">
        <f t="shared" si="10"/>
        <v>0</v>
      </c>
      <c r="I30" s="8">
        <f t="shared" si="11"/>
        <v>0</v>
      </c>
      <c r="J30" s="8">
        <f t="shared" si="12"/>
        <v>0</v>
      </c>
      <c r="K30" s="8">
        <f t="shared" si="13"/>
        <v>0</v>
      </c>
      <c r="L30" s="8">
        <f t="shared" si="14"/>
        <v>0</v>
      </c>
      <c r="M30" s="8">
        <f t="shared" si="15"/>
        <v>0</v>
      </c>
      <c r="N30" s="8">
        <f t="shared" si="16"/>
        <v>0</v>
      </c>
      <c r="O30" s="8">
        <f t="shared" si="17"/>
        <v>0</v>
      </c>
      <c r="P30" s="8">
        <f t="shared" si="18"/>
        <v>0</v>
      </c>
      <c r="Q30" s="8">
        <f t="shared" si="19"/>
        <v>0</v>
      </c>
      <c r="R30" s="8">
        <f t="shared" si="20"/>
        <v>0</v>
      </c>
    </row>
    <row r="31" spans="1:18" ht="16" x14ac:dyDescent="0.2">
      <c r="A31" s="6" t="s">
        <v>62</v>
      </c>
      <c r="B31" s="8">
        <f t="shared" si="4"/>
        <v>0</v>
      </c>
      <c r="C31" s="8">
        <f t="shared" si="5"/>
        <v>0</v>
      </c>
      <c r="D31" s="8">
        <f t="shared" si="6"/>
        <v>0</v>
      </c>
      <c r="E31" s="8">
        <f t="shared" si="7"/>
        <v>0</v>
      </c>
      <c r="F31" s="8">
        <f t="shared" si="8"/>
        <v>0</v>
      </c>
      <c r="G31" s="8">
        <f t="shared" si="9"/>
        <v>0</v>
      </c>
      <c r="H31" s="8">
        <f t="shared" si="10"/>
        <v>0</v>
      </c>
      <c r="I31" s="8">
        <f t="shared" si="11"/>
        <v>0</v>
      </c>
      <c r="J31" s="8">
        <f t="shared" si="12"/>
        <v>0</v>
      </c>
      <c r="K31" s="8">
        <f t="shared" si="13"/>
        <v>0</v>
      </c>
      <c r="L31" s="8">
        <f t="shared" si="14"/>
        <v>0</v>
      </c>
      <c r="M31" s="8">
        <f t="shared" si="15"/>
        <v>0</v>
      </c>
      <c r="N31" s="8">
        <f t="shared" si="16"/>
        <v>0</v>
      </c>
      <c r="O31" s="8">
        <f t="shared" si="17"/>
        <v>0</v>
      </c>
      <c r="P31" s="8">
        <f t="shared" si="18"/>
        <v>0</v>
      </c>
      <c r="Q31" s="8">
        <f t="shared" si="19"/>
        <v>0</v>
      </c>
      <c r="R31" s="8">
        <f t="shared" si="20"/>
        <v>0</v>
      </c>
    </row>
    <row r="32" spans="1:18" ht="16" x14ac:dyDescent="0.2">
      <c r="A32" s="6" t="s">
        <v>63</v>
      </c>
      <c r="B32" s="8">
        <f t="shared" si="4"/>
        <v>0</v>
      </c>
      <c r="C32" s="8">
        <f t="shared" si="5"/>
        <v>0</v>
      </c>
      <c r="D32" s="8">
        <f t="shared" si="6"/>
        <v>0</v>
      </c>
      <c r="E32" s="8">
        <f t="shared" si="7"/>
        <v>0</v>
      </c>
      <c r="F32" s="8">
        <f t="shared" si="8"/>
        <v>0</v>
      </c>
      <c r="G32" s="8">
        <f t="shared" si="9"/>
        <v>0</v>
      </c>
      <c r="H32" s="8">
        <f t="shared" si="10"/>
        <v>0</v>
      </c>
      <c r="I32" s="8">
        <f t="shared" si="11"/>
        <v>0</v>
      </c>
      <c r="J32" s="8">
        <f t="shared" si="12"/>
        <v>0</v>
      </c>
      <c r="K32" s="8">
        <f t="shared" si="13"/>
        <v>0</v>
      </c>
      <c r="L32" s="8">
        <f t="shared" si="14"/>
        <v>0</v>
      </c>
      <c r="M32" s="8">
        <f t="shared" si="15"/>
        <v>0</v>
      </c>
      <c r="N32" s="8">
        <f t="shared" si="16"/>
        <v>0</v>
      </c>
      <c r="O32" s="8">
        <f t="shared" si="17"/>
        <v>0</v>
      </c>
      <c r="P32" s="8">
        <f t="shared" si="18"/>
        <v>0</v>
      </c>
      <c r="Q32" s="8">
        <f t="shared" si="19"/>
        <v>0</v>
      </c>
      <c r="R32" s="8">
        <f t="shared" si="20"/>
        <v>0</v>
      </c>
    </row>
    <row r="33" spans="1:18" ht="16" x14ac:dyDescent="0.2">
      <c r="A33" s="6" t="s">
        <v>64</v>
      </c>
      <c r="B33" s="8">
        <f t="shared" si="4"/>
        <v>0</v>
      </c>
      <c r="C33" s="8">
        <f t="shared" si="5"/>
        <v>0</v>
      </c>
      <c r="D33" s="8">
        <f t="shared" si="6"/>
        <v>0</v>
      </c>
      <c r="E33" s="8">
        <f t="shared" si="7"/>
        <v>0</v>
      </c>
      <c r="F33" s="8">
        <f t="shared" si="8"/>
        <v>0</v>
      </c>
      <c r="G33" s="8">
        <f t="shared" si="9"/>
        <v>0</v>
      </c>
      <c r="H33" s="8">
        <f t="shared" si="10"/>
        <v>0</v>
      </c>
      <c r="I33" s="8">
        <f t="shared" si="11"/>
        <v>0</v>
      </c>
      <c r="J33" s="8">
        <f t="shared" si="12"/>
        <v>0</v>
      </c>
      <c r="K33" s="8">
        <f t="shared" si="13"/>
        <v>0</v>
      </c>
      <c r="L33" s="8">
        <f t="shared" si="14"/>
        <v>0</v>
      </c>
      <c r="M33" s="8">
        <f t="shared" si="15"/>
        <v>0</v>
      </c>
      <c r="N33" s="8">
        <f t="shared" si="16"/>
        <v>0</v>
      </c>
      <c r="O33" s="8">
        <f t="shared" si="17"/>
        <v>0</v>
      </c>
      <c r="P33" s="8">
        <f t="shared" si="18"/>
        <v>0</v>
      </c>
      <c r="Q33" s="8">
        <f t="shared" si="19"/>
        <v>0</v>
      </c>
      <c r="R33" s="8">
        <f t="shared" si="20"/>
        <v>0</v>
      </c>
    </row>
    <row r="34" spans="1:18" ht="16" x14ac:dyDescent="0.2">
      <c r="A34" s="6" t="s">
        <v>65</v>
      </c>
      <c r="B34" s="8">
        <f t="shared" si="4"/>
        <v>0</v>
      </c>
      <c r="C34" s="8">
        <f t="shared" si="5"/>
        <v>0</v>
      </c>
      <c r="D34" s="8">
        <f t="shared" si="6"/>
        <v>0</v>
      </c>
      <c r="E34" s="8">
        <f t="shared" si="7"/>
        <v>0</v>
      </c>
      <c r="F34" s="8">
        <f t="shared" si="8"/>
        <v>0</v>
      </c>
      <c r="G34" s="8">
        <f t="shared" si="9"/>
        <v>0</v>
      </c>
      <c r="H34" s="8">
        <f t="shared" si="10"/>
        <v>0</v>
      </c>
      <c r="I34" s="8">
        <f t="shared" si="11"/>
        <v>0</v>
      </c>
      <c r="J34" s="8">
        <f t="shared" si="12"/>
        <v>0</v>
      </c>
      <c r="K34" s="8">
        <f t="shared" si="13"/>
        <v>0</v>
      </c>
      <c r="L34" s="8">
        <f t="shared" si="14"/>
        <v>0</v>
      </c>
      <c r="M34" s="8">
        <f t="shared" si="15"/>
        <v>0</v>
      </c>
      <c r="N34" s="8">
        <f t="shared" si="16"/>
        <v>0</v>
      </c>
      <c r="O34" s="8">
        <f t="shared" si="17"/>
        <v>0</v>
      </c>
      <c r="P34" s="8">
        <f t="shared" si="18"/>
        <v>0</v>
      </c>
      <c r="Q34" s="8">
        <f t="shared" si="19"/>
        <v>0</v>
      </c>
      <c r="R34" s="8">
        <f t="shared" si="20"/>
        <v>0</v>
      </c>
    </row>
    <row r="35" spans="1:18" ht="16" x14ac:dyDescent="0.2">
      <c r="A35" s="6" t="s">
        <v>66</v>
      </c>
      <c r="B35" s="8">
        <f t="shared" si="4"/>
        <v>0</v>
      </c>
      <c r="C35" s="8">
        <f t="shared" si="5"/>
        <v>0</v>
      </c>
      <c r="D35" s="8">
        <f t="shared" si="6"/>
        <v>0</v>
      </c>
      <c r="E35" s="8">
        <f t="shared" si="7"/>
        <v>0</v>
      </c>
      <c r="F35" s="8">
        <f t="shared" si="8"/>
        <v>0</v>
      </c>
      <c r="G35" s="8">
        <f t="shared" si="9"/>
        <v>0</v>
      </c>
      <c r="H35" s="8">
        <f t="shared" si="10"/>
        <v>0</v>
      </c>
      <c r="I35" s="8">
        <f t="shared" si="11"/>
        <v>0</v>
      </c>
      <c r="J35" s="8">
        <f t="shared" si="12"/>
        <v>0</v>
      </c>
      <c r="K35" s="8">
        <f t="shared" si="13"/>
        <v>0</v>
      </c>
      <c r="L35" s="8">
        <f t="shared" si="14"/>
        <v>0</v>
      </c>
      <c r="M35" s="8">
        <f t="shared" si="15"/>
        <v>0</v>
      </c>
      <c r="N35" s="8">
        <f t="shared" si="16"/>
        <v>0</v>
      </c>
      <c r="O35" s="8">
        <f t="shared" si="17"/>
        <v>0</v>
      </c>
      <c r="P35" s="8">
        <f t="shared" si="18"/>
        <v>0</v>
      </c>
      <c r="Q35" s="8">
        <f t="shared" si="19"/>
        <v>0</v>
      </c>
      <c r="R35" s="8">
        <f t="shared" si="20"/>
        <v>0</v>
      </c>
    </row>
    <row r="36" spans="1:18" ht="16" x14ac:dyDescent="0.2">
      <c r="A36" s="6"/>
      <c r="B36" s="8"/>
      <c r="C36" s="8"/>
      <c r="D36" s="8"/>
      <c r="E36" s="8"/>
      <c r="F36" s="8"/>
      <c r="G36" s="8"/>
      <c r="H36" s="8"/>
      <c r="I36" s="8"/>
      <c r="J36" s="8"/>
      <c r="K36" s="8"/>
      <c r="L36" s="8"/>
      <c r="M36" s="8"/>
      <c r="N36" s="8"/>
      <c r="O36" s="8"/>
      <c r="P36" s="8"/>
      <c r="Q36" s="8"/>
      <c r="R36" s="8"/>
    </row>
    <row r="37" spans="1:18" ht="16" x14ac:dyDescent="0.2">
      <c r="A37" s="10" t="s">
        <v>292</v>
      </c>
      <c r="B37" s="8"/>
      <c r="C37" s="8"/>
      <c r="D37" s="8"/>
      <c r="E37" s="8"/>
      <c r="F37" s="8"/>
      <c r="G37" s="8"/>
      <c r="H37" s="8"/>
      <c r="I37" s="8"/>
      <c r="J37" s="8"/>
      <c r="K37" s="8"/>
      <c r="L37" s="8"/>
      <c r="M37" s="8"/>
      <c r="N37" s="8"/>
      <c r="O37" s="8"/>
      <c r="P37" s="8"/>
      <c r="Q37" s="8"/>
      <c r="R37" s="8"/>
    </row>
    <row r="38" spans="1:18" ht="16" x14ac:dyDescent="0.2">
      <c r="A38" s="6" t="s">
        <v>56</v>
      </c>
      <c r="B38" s="8">
        <f>+B24-'Monthly Budget'!B22</f>
        <v>0</v>
      </c>
      <c r="C38" s="8">
        <f>+'Monthly Budget'!C22-C24</f>
        <v>0</v>
      </c>
      <c r="D38" s="8">
        <f>+'Monthly Budget'!D22-D24</f>
        <v>0</v>
      </c>
      <c r="E38" s="8">
        <f>+'Monthly Budget'!E22-E24</f>
        <v>0</v>
      </c>
      <c r="F38" s="8">
        <f>+'Monthly Budget'!F22-F24</f>
        <v>0</v>
      </c>
      <c r="G38" s="8">
        <f>+'Monthly Budget'!G22-G24</f>
        <v>0</v>
      </c>
      <c r="H38" s="8">
        <f>+'Monthly Budget'!H22-H24</f>
        <v>0</v>
      </c>
      <c r="I38" s="8">
        <f>+'Monthly Budget'!I22-I24</f>
        <v>0</v>
      </c>
      <c r="J38" s="8">
        <f>+'Monthly Budget'!J22-J24</f>
        <v>0</v>
      </c>
      <c r="K38" s="8">
        <f>+'Monthly Budget'!K22-K24</f>
        <v>0</v>
      </c>
      <c r="L38" s="8">
        <f>+'Monthly Budget'!L22-L24</f>
        <v>0</v>
      </c>
      <c r="M38" s="8">
        <f>+'Monthly Budget'!M22-M24</f>
        <v>0</v>
      </c>
      <c r="N38" s="8">
        <f>+'Monthly Budget'!N22-N24</f>
        <v>0</v>
      </c>
      <c r="O38" s="8">
        <f>+'Monthly Budget'!O22-O24</f>
        <v>0</v>
      </c>
      <c r="P38" s="8">
        <f>+'Monthly Budget'!P22-P24</f>
        <v>0</v>
      </c>
      <c r="Q38" s="8">
        <f>+'Monthly Budget'!Q22-Q24</f>
        <v>0</v>
      </c>
      <c r="R38" s="8">
        <f>+B38+Q38</f>
        <v>0</v>
      </c>
    </row>
    <row r="39" spans="1:18" ht="16" x14ac:dyDescent="0.2">
      <c r="A39" s="6" t="s">
        <v>57</v>
      </c>
      <c r="B39" s="8">
        <f>+B25-'Monthly Budget'!B23</f>
        <v>0</v>
      </c>
      <c r="C39" s="8">
        <f>+'Monthly Budget'!C23-C25</f>
        <v>0</v>
      </c>
      <c r="D39" s="8">
        <f>+'Monthly Budget'!D23-D25</f>
        <v>0</v>
      </c>
      <c r="E39" s="8">
        <f>+'Monthly Budget'!E23-E25</f>
        <v>0</v>
      </c>
      <c r="F39" s="8">
        <f>+'Monthly Budget'!F23-F25</f>
        <v>0</v>
      </c>
      <c r="G39" s="8">
        <f>+'Monthly Budget'!G23-G25</f>
        <v>0</v>
      </c>
      <c r="H39" s="8">
        <f>+'Monthly Budget'!H23-H25</f>
        <v>0</v>
      </c>
      <c r="I39" s="8">
        <f>+'Monthly Budget'!I23-I25</f>
        <v>0</v>
      </c>
      <c r="J39" s="8">
        <f>+'Monthly Budget'!J23-J25</f>
        <v>0</v>
      </c>
      <c r="K39" s="8">
        <f>+'Monthly Budget'!K23-K25</f>
        <v>0</v>
      </c>
      <c r="L39" s="8">
        <f>+'Monthly Budget'!L23-L25</f>
        <v>0</v>
      </c>
      <c r="M39" s="8">
        <f>+'Monthly Budget'!M23-M25</f>
        <v>0</v>
      </c>
      <c r="N39" s="8">
        <f>+'Monthly Budget'!N23-N25</f>
        <v>0</v>
      </c>
      <c r="O39" s="8">
        <f>+'Monthly Budget'!O23-O25</f>
        <v>0</v>
      </c>
      <c r="P39" s="8">
        <f>+'Monthly Budget'!P23-P25</f>
        <v>0</v>
      </c>
      <c r="Q39" s="8">
        <f>+'Monthly Budget'!Q23-Q25</f>
        <v>0</v>
      </c>
      <c r="R39" s="8">
        <f t="shared" ref="R39:R49" si="21">+B39+Q39</f>
        <v>0</v>
      </c>
    </row>
    <row r="40" spans="1:18" ht="16" x14ac:dyDescent="0.2">
      <c r="A40" s="6" t="s">
        <v>58</v>
      </c>
      <c r="B40" s="8">
        <f>+B26-'Monthly Budget'!B24</f>
        <v>0</v>
      </c>
      <c r="C40" s="8">
        <f>+'Monthly Budget'!C24-C26</f>
        <v>0</v>
      </c>
      <c r="D40" s="8">
        <f>+'Monthly Budget'!D24-D26</f>
        <v>0</v>
      </c>
      <c r="E40" s="8">
        <f>+'Monthly Budget'!E24-E26</f>
        <v>0</v>
      </c>
      <c r="F40" s="8">
        <f>+'Monthly Budget'!F24-F26</f>
        <v>0</v>
      </c>
      <c r="G40" s="8">
        <f>+'Monthly Budget'!G24-G26</f>
        <v>0</v>
      </c>
      <c r="H40" s="8">
        <f>+'Monthly Budget'!H24-H26</f>
        <v>0</v>
      </c>
      <c r="I40" s="8">
        <f>+'Monthly Budget'!I24-I26</f>
        <v>0</v>
      </c>
      <c r="J40" s="8">
        <f>+'Monthly Budget'!J24-J26</f>
        <v>0</v>
      </c>
      <c r="K40" s="8">
        <f>+'Monthly Budget'!K24-K26</f>
        <v>0</v>
      </c>
      <c r="L40" s="8">
        <f>+'Monthly Budget'!L24-L26</f>
        <v>0</v>
      </c>
      <c r="M40" s="8">
        <f>+'Monthly Budget'!M24-M26</f>
        <v>0</v>
      </c>
      <c r="N40" s="8">
        <f>+'Monthly Budget'!N24-N26</f>
        <v>0</v>
      </c>
      <c r="O40" s="8">
        <f>+'Monthly Budget'!O24-O26</f>
        <v>0</v>
      </c>
      <c r="P40" s="8">
        <f>+'Monthly Budget'!P24-P26</f>
        <v>0</v>
      </c>
      <c r="Q40" s="8">
        <f>+'Monthly Budget'!Q24-Q26</f>
        <v>0</v>
      </c>
      <c r="R40" s="8">
        <f t="shared" si="21"/>
        <v>0</v>
      </c>
    </row>
    <row r="41" spans="1:18" ht="16" x14ac:dyDescent="0.2">
      <c r="A41" s="6" t="s">
        <v>59</v>
      </c>
      <c r="B41" s="8">
        <f>+B27-'Monthly Budget'!B25</f>
        <v>0</v>
      </c>
      <c r="C41" s="8">
        <f>+'Monthly Budget'!C25-C27</f>
        <v>0</v>
      </c>
      <c r="D41" s="8">
        <f>+'Monthly Budget'!D25-D27</f>
        <v>0</v>
      </c>
      <c r="E41" s="8">
        <f>+'Monthly Budget'!E25-E27</f>
        <v>0</v>
      </c>
      <c r="F41" s="8">
        <f>+'Monthly Budget'!F25-F27</f>
        <v>0</v>
      </c>
      <c r="G41" s="8">
        <f>+'Monthly Budget'!G25-G27</f>
        <v>0</v>
      </c>
      <c r="H41" s="8">
        <f>+'Monthly Budget'!H25-H27</f>
        <v>0</v>
      </c>
      <c r="I41" s="8">
        <f>+'Monthly Budget'!I25-I27</f>
        <v>0</v>
      </c>
      <c r="J41" s="8">
        <f>+'Monthly Budget'!J25-J27</f>
        <v>0</v>
      </c>
      <c r="K41" s="8">
        <f>+'Monthly Budget'!K25-K27</f>
        <v>0</v>
      </c>
      <c r="L41" s="8">
        <f>+'Monthly Budget'!L25-L27</f>
        <v>0</v>
      </c>
      <c r="M41" s="8">
        <f>+'Monthly Budget'!M25-M27</f>
        <v>0</v>
      </c>
      <c r="N41" s="8">
        <f>+'Monthly Budget'!N25-N27</f>
        <v>0</v>
      </c>
      <c r="O41" s="8">
        <f>+'Monthly Budget'!O25-O27</f>
        <v>0</v>
      </c>
      <c r="P41" s="8">
        <f>+'Monthly Budget'!P25-P27</f>
        <v>0</v>
      </c>
      <c r="Q41" s="8">
        <f>+'Monthly Budget'!Q25-Q27</f>
        <v>0</v>
      </c>
      <c r="R41" s="8">
        <f t="shared" si="21"/>
        <v>0</v>
      </c>
    </row>
    <row r="42" spans="1:18" ht="16" x14ac:dyDescent="0.2">
      <c r="A42" s="6" t="s">
        <v>39</v>
      </c>
      <c r="B42" s="8">
        <f>+B28-'Monthly Budget'!B26</f>
        <v>0</v>
      </c>
      <c r="C42" s="8">
        <f>+'Monthly Budget'!C26-C28</f>
        <v>0</v>
      </c>
      <c r="D42" s="8">
        <f>+'Monthly Budget'!D26-D28</f>
        <v>0</v>
      </c>
      <c r="E42" s="8">
        <f>+'Monthly Budget'!E26-E28</f>
        <v>0</v>
      </c>
      <c r="F42" s="8">
        <f>+'Monthly Budget'!F26-F28</f>
        <v>0</v>
      </c>
      <c r="G42" s="8">
        <f>+'Monthly Budget'!G26-G28</f>
        <v>0</v>
      </c>
      <c r="H42" s="8">
        <f>+'Monthly Budget'!H26-H28</f>
        <v>0</v>
      </c>
      <c r="I42" s="8">
        <f>+'Monthly Budget'!I26-I28</f>
        <v>0</v>
      </c>
      <c r="J42" s="8">
        <f>+'Monthly Budget'!J26-J28</f>
        <v>0</v>
      </c>
      <c r="K42" s="8">
        <f>+'Monthly Budget'!K26-K28</f>
        <v>0</v>
      </c>
      <c r="L42" s="8">
        <f>+'Monthly Budget'!L26-L28</f>
        <v>0</v>
      </c>
      <c r="M42" s="8">
        <f>+'Monthly Budget'!M26-M28</f>
        <v>0</v>
      </c>
      <c r="N42" s="8">
        <f>+'Monthly Budget'!N26-N28</f>
        <v>0</v>
      </c>
      <c r="O42" s="8">
        <f>+'Monthly Budget'!O26-O28</f>
        <v>0</v>
      </c>
      <c r="P42" s="8">
        <f>+'Monthly Budget'!P26-P28</f>
        <v>0</v>
      </c>
      <c r="Q42" s="8">
        <f>+'Monthly Budget'!Q26-Q28</f>
        <v>0</v>
      </c>
      <c r="R42" s="8">
        <f t="shared" si="21"/>
        <v>0</v>
      </c>
    </row>
    <row r="43" spans="1:18" ht="16" x14ac:dyDescent="0.2">
      <c r="A43" s="6" t="s">
        <v>60</v>
      </c>
      <c r="B43" s="8">
        <f>+B29-'Monthly Budget'!B27</f>
        <v>0</v>
      </c>
      <c r="C43" s="8">
        <f>+'Monthly Budget'!C27-C29</f>
        <v>0</v>
      </c>
      <c r="D43" s="8">
        <f>+'Monthly Budget'!D27-D29</f>
        <v>0</v>
      </c>
      <c r="E43" s="8">
        <f>+'Monthly Budget'!E27-E29</f>
        <v>0</v>
      </c>
      <c r="F43" s="8">
        <f>+'Monthly Budget'!F27-F29</f>
        <v>0</v>
      </c>
      <c r="G43" s="8">
        <f>+'Monthly Budget'!G27-G29</f>
        <v>0</v>
      </c>
      <c r="H43" s="8">
        <f>+'Monthly Budget'!H27-H29</f>
        <v>0</v>
      </c>
      <c r="I43" s="8">
        <f>+'Monthly Budget'!I27-I29</f>
        <v>0</v>
      </c>
      <c r="J43" s="8">
        <f>+'Monthly Budget'!J27-J29</f>
        <v>0</v>
      </c>
      <c r="K43" s="8">
        <f>+'Monthly Budget'!K27-K29</f>
        <v>0</v>
      </c>
      <c r="L43" s="8">
        <f>+'Monthly Budget'!L27-L29</f>
        <v>0</v>
      </c>
      <c r="M43" s="8">
        <f>+'Monthly Budget'!M27-M29</f>
        <v>0</v>
      </c>
      <c r="N43" s="8">
        <f>+'Monthly Budget'!N27-N29</f>
        <v>0</v>
      </c>
      <c r="O43" s="8">
        <f>+'Monthly Budget'!O27-O29</f>
        <v>0</v>
      </c>
      <c r="P43" s="8">
        <f>+'Monthly Budget'!P27-P29</f>
        <v>0</v>
      </c>
      <c r="Q43" s="8">
        <f>+'Monthly Budget'!Q27-Q29</f>
        <v>0</v>
      </c>
      <c r="R43" s="8">
        <f t="shared" si="21"/>
        <v>0</v>
      </c>
    </row>
    <row r="44" spans="1:18" ht="16" x14ac:dyDescent="0.2">
      <c r="A44" s="6" t="s">
        <v>61</v>
      </c>
      <c r="B44" s="8">
        <f>+B30-'Monthly Budget'!B28</f>
        <v>0</v>
      </c>
      <c r="C44" s="8">
        <f>+'Monthly Budget'!C28-C30</f>
        <v>0</v>
      </c>
      <c r="D44" s="8">
        <f>+'Monthly Budget'!D28-D30</f>
        <v>0</v>
      </c>
      <c r="E44" s="8">
        <f>+'Monthly Budget'!E28-E30</f>
        <v>0</v>
      </c>
      <c r="F44" s="8">
        <f>+'Monthly Budget'!F28-F30</f>
        <v>0</v>
      </c>
      <c r="G44" s="8">
        <f>+'Monthly Budget'!G28-G30</f>
        <v>0</v>
      </c>
      <c r="H44" s="8">
        <f>+'Monthly Budget'!H28-H30</f>
        <v>0</v>
      </c>
      <c r="I44" s="8">
        <f>+'Monthly Budget'!I28-I30</f>
        <v>0</v>
      </c>
      <c r="J44" s="8">
        <f>+'Monthly Budget'!J28-J30</f>
        <v>0</v>
      </c>
      <c r="K44" s="8">
        <f>+'Monthly Budget'!K28-K30</f>
        <v>0</v>
      </c>
      <c r="L44" s="8">
        <f>+'Monthly Budget'!L28-L30</f>
        <v>0</v>
      </c>
      <c r="M44" s="8">
        <f>+'Monthly Budget'!M28-M30</f>
        <v>0</v>
      </c>
      <c r="N44" s="8">
        <f>+'Monthly Budget'!N28-N30</f>
        <v>0</v>
      </c>
      <c r="O44" s="8">
        <f>+'Monthly Budget'!O28-O30</f>
        <v>0</v>
      </c>
      <c r="P44" s="8">
        <f>+'Monthly Budget'!P28-P30</f>
        <v>0</v>
      </c>
      <c r="Q44" s="8">
        <f>+'Monthly Budget'!Q28-Q30</f>
        <v>0</v>
      </c>
      <c r="R44" s="8">
        <f t="shared" si="21"/>
        <v>0</v>
      </c>
    </row>
    <row r="45" spans="1:18" ht="16" x14ac:dyDescent="0.2">
      <c r="A45" s="6" t="s">
        <v>62</v>
      </c>
      <c r="B45" s="8">
        <f>+B31-'Monthly Budget'!B29</f>
        <v>0</v>
      </c>
      <c r="C45" s="8">
        <f>+'Monthly Budget'!C29-C31</f>
        <v>0</v>
      </c>
      <c r="D45" s="8">
        <f>+'Monthly Budget'!D29-D31</f>
        <v>0</v>
      </c>
      <c r="E45" s="8">
        <f>+'Monthly Budget'!E29-E31</f>
        <v>0</v>
      </c>
      <c r="F45" s="8">
        <f>+'Monthly Budget'!F29-F31</f>
        <v>0</v>
      </c>
      <c r="G45" s="8">
        <f>+'Monthly Budget'!G29-G31</f>
        <v>0</v>
      </c>
      <c r="H45" s="8">
        <f>+'Monthly Budget'!H29-H31</f>
        <v>0</v>
      </c>
      <c r="I45" s="8">
        <f>+'Monthly Budget'!I29-I31</f>
        <v>0</v>
      </c>
      <c r="J45" s="8">
        <f>+'Monthly Budget'!J29-J31</f>
        <v>0</v>
      </c>
      <c r="K45" s="8">
        <f>+'Monthly Budget'!K29-K31</f>
        <v>0</v>
      </c>
      <c r="L45" s="8">
        <f>+'Monthly Budget'!L29-L31</f>
        <v>0</v>
      </c>
      <c r="M45" s="8">
        <f>+'Monthly Budget'!M29-M31</f>
        <v>0</v>
      </c>
      <c r="N45" s="8">
        <f>+'Monthly Budget'!N29-N31</f>
        <v>0</v>
      </c>
      <c r="O45" s="8">
        <f>+'Monthly Budget'!O29-O31</f>
        <v>0</v>
      </c>
      <c r="P45" s="8">
        <f>+'Monthly Budget'!P29-P31</f>
        <v>0</v>
      </c>
      <c r="Q45" s="8">
        <f>+'Monthly Budget'!Q29-Q31</f>
        <v>0</v>
      </c>
      <c r="R45" s="8">
        <f t="shared" si="21"/>
        <v>0</v>
      </c>
    </row>
    <row r="46" spans="1:18" ht="16" x14ac:dyDescent="0.2">
      <c r="A46" s="6" t="s">
        <v>63</v>
      </c>
      <c r="B46" s="8">
        <f>+B32-'Monthly Budget'!B30</f>
        <v>0</v>
      </c>
      <c r="C46" s="8">
        <f>+'Monthly Budget'!C30-C32</f>
        <v>0</v>
      </c>
      <c r="D46" s="8">
        <f>+'Monthly Budget'!D30-D32</f>
        <v>0</v>
      </c>
      <c r="E46" s="8">
        <f>+'Monthly Budget'!E30-E32</f>
        <v>0</v>
      </c>
      <c r="F46" s="8">
        <f>+'Monthly Budget'!F30-F32</f>
        <v>0</v>
      </c>
      <c r="G46" s="8">
        <f>+'Monthly Budget'!G30-G32</f>
        <v>0</v>
      </c>
      <c r="H46" s="8">
        <f>+'Monthly Budget'!H30-H32</f>
        <v>0</v>
      </c>
      <c r="I46" s="8">
        <f>+'Monthly Budget'!I30-I32</f>
        <v>0</v>
      </c>
      <c r="J46" s="8">
        <f>+'Monthly Budget'!J30-J32</f>
        <v>0</v>
      </c>
      <c r="K46" s="8">
        <f>+'Monthly Budget'!K30-K32</f>
        <v>0</v>
      </c>
      <c r="L46" s="8">
        <f>+'Monthly Budget'!L30-L32</f>
        <v>0</v>
      </c>
      <c r="M46" s="8">
        <f>+'Monthly Budget'!M30-M32</f>
        <v>0</v>
      </c>
      <c r="N46" s="8">
        <f>+'Monthly Budget'!N30-N32</f>
        <v>0</v>
      </c>
      <c r="O46" s="8">
        <f>+'Monthly Budget'!O30-O32</f>
        <v>0</v>
      </c>
      <c r="P46" s="8">
        <f>+'Monthly Budget'!P30-P32</f>
        <v>0</v>
      </c>
      <c r="Q46" s="8">
        <f>+'Monthly Budget'!Q30-Q32</f>
        <v>0</v>
      </c>
      <c r="R46" s="8">
        <f t="shared" si="21"/>
        <v>0</v>
      </c>
    </row>
    <row r="47" spans="1:18" ht="16" x14ac:dyDescent="0.2">
      <c r="A47" s="6" t="s">
        <v>64</v>
      </c>
      <c r="B47" s="8">
        <f>+B33-'Monthly Budget'!B31</f>
        <v>0</v>
      </c>
      <c r="C47" s="8">
        <f>+'Monthly Budget'!C31-C33</f>
        <v>0</v>
      </c>
      <c r="D47" s="8">
        <f>+'Monthly Budget'!D31-D33</f>
        <v>0</v>
      </c>
      <c r="E47" s="8">
        <f>+'Monthly Budget'!E31-E33</f>
        <v>0</v>
      </c>
      <c r="F47" s="8">
        <f>+'Monthly Budget'!F31-F33</f>
        <v>0</v>
      </c>
      <c r="G47" s="8">
        <f>+'Monthly Budget'!G31-G33</f>
        <v>0</v>
      </c>
      <c r="H47" s="8">
        <f>+'Monthly Budget'!H31-H33</f>
        <v>0</v>
      </c>
      <c r="I47" s="8">
        <f>+'Monthly Budget'!I31-I33</f>
        <v>0</v>
      </c>
      <c r="J47" s="8">
        <f>+'Monthly Budget'!J31-J33</f>
        <v>0</v>
      </c>
      <c r="K47" s="8">
        <f>+'Monthly Budget'!K31-K33</f>
        <v>0</v>
      </c>
      <c r="L47" s="8">
        <f>+'Monthly Budget'!L31-L33</f>
        <v>0</v>
      </c>
      <c r="M47" s="8">
        <f>+'Monthly Budget'!M31-M33</f>
        <v>0</v>
      </c>
      <c r="N47" s="8">
        <f>+'Monthly Budget'!N31-N33</f>
        <v>0</v>
      </c>
      <c r="O47" s="8">
        <f>+'Monthly Budget'!O31-O33</f>
        <v>0</v>
      </c>
      <c r="P47" s="8">
        <f>+'Monthly Budget'!P31-P33</f>
        <v>0</v>
      </c>
      <c r="Q47" s="8">
        <f>+'Monthly Budget'!Q31-Q33</f>
        <v>0</v>
      </c>
      <c r="R47" s="8">
        <f t="shared" si="21"/>
        <v>0</v>
      </c>
    </row>
    <row r="48" spans="1:18" ht="16" x14ac:dyDescent="0.2">
      <c r="A48" s="6" t="s">
        <v>65</v>
      </c>
      <c r="B48" s="8">
        <f>+B34-'Monthly Budget'!B32</f>
        <v>0</v>
      </c>
      <c r="C48" s="8">
        <f>+'Monthly Budget'!C32-C34</f>
        <v>0</v>
      </c>
      <c r="D48" s="8">
        <f>+'Monthly Budget'!D32-D34</f>
        <v>0</v>
      </c>
      <c r="E48" s="8">
        <f>+'Monthly Budget'!E32-E34</f>
        <v>0</v>
      </c>
      <c r="F48" s="8">
        <f>+'Monthly Budget'!F32-F34</f>
        <v>0</v>
      </c>
      <c r="G48" s="8">
        <f>+'Monthly Budget'!G32-G34</f>
        <v>0</v>
      </c>
      <c r="H48" s="8">
        <f>+'Monthly Budget'!H32-H34</f>
        <v>0</v>
      </c>
      <c r="I48" s="8">
        <f>+'Monthly Budget'!I32-I34</f>
        <v>0</v>
      </c>
      <c r="J48" s="8">
        <f>+'Monthly Budget'!J32-J34</f>
        <v>0</v>
      </c>
      <c r="K48" s="8">
        <f>+'Monthly Budget'!K32-K34</f>
        <v>0</v>
      </c>
      <c r="L48" s="8">
        <f>+'Monthly Budget'!L32-L34</f>
        <v>0</v>
      </c>
      <c r="M48" s="8">
        <f>+'Monthly Budget'!M32-M34</f>
        <v>0</v>
      </c>
      <c r="N48" s="8">
        <f>+'Monthly Budget'!N32-N34</f>
        <v>0</v>
      </c>
      <c r="O48" s="8">
        <f>+'Monthly Budget'!O32-O34</f>
        <v>0</v>
      </c>
      <c r="P48" s="8">
        <f>+'Monthly Budget'!P32-P34</f>
        <v>0</v>
      </c>
      <c r="Q48" s="8">
        <f>+'Monthly Budget'!Q32-Q34</f>
        <v>0</v>
      </c>
      <c r="R48" s="8">
        <f t="shared" si="21"/>
        <v>0</v>
      </c>
    </row>
    <row r="49" spans="1:18" ht="16" x14ac:dyDescent="0.2">
      <c r="A49" s="6" t="s">
        <v>66</v>
      </c>
      <c r="B49" s="8">
        <f>+B35-'Monthly Budget'!B33</f>
        <v>0</v>
      </c>
      <c r="C49" s="8">
        <f>+'Monthly Budget'!C33-C35</f>
        <v>0</v>
      </c>
      <c r="D49" s="8">
        <f>+'Monthly Budget'!D33-D35</f>
        <v>0</v>
      </c>
      <c r="E49" s="8">
        <f>+'Monthly Budget'!E33-E35</f>
        <v>0</v>
      </c>
      <c r="F49" s="8">
        <f>+'Monthly Budget'!F33-F35</f>
        <v>0</v>
      </c>
      <c r="G49" s="8">
        <f>+'Monthly Budget'!G33-G35</f>
        <v>0</v>
      </c>
      <c r="H49" s="8">
        <f>+'Monthly Budget'!H33-H35</f>
        <v>0</v>
      </c>
      <c r="I49" s="8">
        <f>+'Monthly Budget'!I33-I35</f>
        <v>0</v>
      </c>
      <c r="J49" s="8">
        <f>+'Monthly Budget'!J33-J35</f>
        <v>0</v>
      </c>
      <c r="K49" s="8">
        <f>+'Monthly Budget'!K33-K35</f>
        <v>0</v>
      </c>
      <c r="L49" s="8">
        <f>+'Monthly Budget'!L33-L35</f>
        <v>0</v>
      </c>
      <c r="M49" s="8">
        <f>+'Monthly Budget'!M33-M35</f>
        <v>0</v>
      </c>
      <c r="N49" s="8">
        <f>+'Monthly Budget'!N33-N35</f>
        <v>0</v>
      </c>
      <c r="O49" s="8">
        <f>+'Monthly Budget'!O33-O35</f>
        <v>0</v>
      </c>
      <c r="P49" s="8">
        <f>+'Monthly Budget'!P33-P35</f>
        <v>0</v>
      </c>
      <c r="Q49" s="8">
        <f>+'Monthly Budget'!Q33-Q35</f>
        <v>0</v>
      </c>
      <c r="R49" s="8">
        <f t="shared" si="21"/>
        <v>0</v>
      </c>
    </row>
    <row r="51" spans="1:18" x14ac:dyDescent="0.15">
      <c r="A51" s="134" t="s">
        <v>293</v>
      </c>
    </row>
  </sheetData>
  <sheetProtection password="CC33" sheet="1" objects="1" scenarios="1" formatCells="0" formatColumns="0" formatRows="0" selectLockedCells="1"/>
  <mergeCells count="2">
    <mergeCell ref="A5:C5"/>
    <mergeCell ref="A3:R3"/>
  </mergeCells>
  <phoneticPr fontId="2" type="noConversion"/>
  <printOptions gridLines="1"/>
  <pageMargins left="0.56000000000000005" right="0.51" top="1" bottom="1" header="0.5" footer="0.5"/>
  <pageSetup scale="47" orientation="landscape" horizontalDpi="300" verticalDpi="300" r:id="rId1"/>
  <headerFooter alignWithMargins="0">
    <oddHeader>&amp;C&amp;"Arial,Bold"&amp;12Monthly Budget</oddHeader>
    <oddFooter>&amp;L&amp;F
&amp;A&amp;R&amp;D &amp;T</oddFooter>
  </headerFooter>
  <colBreaks count="1" manualBreakCount="1">
    <brk id="10" min="4" max="64"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59999389629810485"/>
    <pageSetUpPr fitToPage="1"/>
  </sheetPr>
  <dimension ref="A1:T51"/>
  <sheetViews>
    <sheetView zoomScale="90" zoomScaleNormal="90" zoomScalePageLayoutView="90" workbookViewId="0">
      <pane xSplit="1" ySplit="5" topLeftCell="B6" activePane="bottomRight" state="frozen"/>
      <selection pane="topRight" activeCell="B1" sqref="B1"/>
      <selection pane="bottomLeft" activeCell="A6" sqref="A6"/>
      <selection pane="bottomRight" activeCell="B22" sqref="B22"/>
    </sheetView>
  </sheetViews>
  <sheetFormatPr baseColWidth="10" defaultColWidth="8.83203125" defaultRowHeight="13" x14ac:dyDescent="0.15"/>
  <cols>
    <col min="1" max="1" width="13.6640625" style="2" customWidth="1"/>
    <col min="2" max="2" width="16.33203125" customWidth="1"/>
    <col min="3" max="16" width="13.6640625" customWidth="1"/>
    <col min="17" max="17" width="15.6640625" customWidth="1"/>
    <col min="18" max="18" width="14.6640625" customWidth="1"/>
  </cols>
  <sheetData>
    <row r="1" spans="1:19" s="59" customFormat="1" ht="18" x14ac:dyDescent="0.2">
      <c r="A1" s="22" t="s">
        <v>1</v>
      </c>
      <c r="B1" s="22" t="s">
        <v>2</v>
      </c>
      <c r="C1" s="22" t="s">
        <v>3</v>
      </c>
      <c r="D1" s="64">
        <f>'Monthly Budget'!$F$3</f>
        <v>0</v>
      </c>
      <c r="R1" s="24" t="s">
        <v>18</v>
      </c>
    </row>
    <row r="2" spans="1:19" s="5" customFormat="1" x14ac:dyDescent="0.15">
      <c r="C2" s="5" t="s">
        <v>28</v>
      </c>
      <c r="J2" s="380" t="s">
        <v>304</v>
      </c>
      <c r="M2" s="5" t="s">
        <v>336</v>
      </c>
      <c r="P2" s="5" t="s">
        <v>302</v>
      </c>
      <c r="Q2" s="5" t="s">
        <v>22</v>
      </c>
      <c r="R2" s="24" t="s">
        <v>52</v>
      </c>
    </row>
    <row r="3" spans="1:19" s="5" customFormat="1" ht="14" thickBot="1" x14ac:dyDescent="0.2">
      <c r="A3" s="24" t="s">
        <v>4</v>
      </c>
      <c r="B3" s="24" t="s">
        <v>5</v>
      </c>
      <c r="C3" s="5" t="s">
        <v>29</v>
      </c>
      <c r="D3" s="5" t="s">
        <v>6</v>
      </c>
      <c r="E3" s="5" t="s">
        <v>7</v>
      </c>
      <c r="F3" s="5" t="s">
        <v>8</v>
      </c>
      <c r="G3" s="5" t="s">
        <v>26</v>
      </c>
      <c r="H3" s="5" t="s">
        <v>27</v>
      </c>
      <c r="I3" s="5" t="s">
        <v>9</v>
      </c>
      <c r="J3" s="5" t="s">
        <v>303</v>
      </c>
      <c r="K3" s="5" t="s">
        <v>10</v>
      </c>
      <c r="L3" s="5" t="s">
        <v>11</v>
      </c>
      <c r="M3" s="5" t="s">
        <v>297</v>
      </c>
      <c r="N3" s="5" t="s">
        <v>12</v>
      </c>
      <c r="O3" s="5" t="s">
        <v>30</v>
      </c>
      <c r="P3" s="5" t="s">
        <v>301</v>
      </c>
      <c r="Q3" s="5" t="s">
        <v>23</v>
      </c>
      <c r="R3" s="24" t="s">
        <v>25</v>
      </c>
    </row>
    <row r="4" spans="1:19" s="1" customFormat="1" ht="27" thickBot="1" x14ac:dyDescent="0.2">
      <c r="A4" s="25" t="s">
        <v>13</v>
      </c>
      <c r="B4" s="42">
        <f>+'Monthly Budget'!B7</f>
        <v>0</v>
      </c>
      <c r="C4" s="26">
        <f>+'Monthly Budget'!C7</f>
        <v>0</v>
      </c>
      <c r="D4" s="26">
        <f>+'Monthly Budget'!D7</f>
        <v>0</v>
      </c>
      <c r="E4" s="26">
        <f>+'Monthly Budget'!E7</f>
        <v>0</v>
      </c>
      <c r="F4" s="26">
        <f>+'Monthly Budget'!F7</f>
        <v>0</v>
      </c>
      <c r="G4" s="26">
        <f>+'Monthly Budget'!G7</f>
        <v>0</v>
      </c>
      <c r="H4" s="26">
        <f>+'Monthly Budget'!H7</f>
        <v>0</v>
      </c>
      <c r="I4" s="26">
        <f>+'Monthly Budget'!I7</f>
        <v>0</v>
      </c>
      <c r="J4" s="26">
        <f>+'Monthly Budget'!J7</f>
        <v>0</v>
      </c>
      <c r="K4" s="26">
        <f>+'Monthly Budget'!K7</f>
        <v>0</v>
      </c>
      <c r="L4" s="26">
        <f>+'Monthly Budget'!L7</f>
        <v>0</v>
      </c>
      <c r="M4" s="26">
        <f>+'Monthly Budget'!M7</f>
        <v>0</v>
      </c>
      <c r="N4" s="26">
        <f>+'Monthly Budget'!N7</f>
        <v>0</v>
      </c>
      <c r="O4" s="26">
        <f>+'Monthly Budget'!O7</f>
        <v>0</v>
      </c>
      <c r="P4" s="26">
        <f>+'Monthly Budget'!P7</f>
        <v>0</v>
      </c>
      <c r="Q4" s="26">
        <f>SUM(C4:P4)</f>
        <v>0</v>
      </c>
      <c r="R4" s="55">
        <f>+B4-Q4</f>
        <v>0</v>
      </c>
      <c r="S4" s="26"/>
    </row>
    <row r="5" spans="1:19" x14ac:dyDescent="0.15">
      <c r="A5" s="5" t="s">
        <v>0</v>
      </c>
      <c r="B5" s="43"/>
      <c r="C5" s="28"/>
      <c r="D5" s="28"/>
      <c r="E5" s="28"/>
      <c r="F5" s="28"/>
      <c r="G5" s="28"/>
      <c r="H5" s="28"/>
      <c r="I5" s="28"/>
      <c r="J5" s="28"/>
      <c r="K5" s="28"/>
      <c r="L5" s="28"/>
      <c r="M5" s="28"/>
      <c r="N5" s="28"/>
      <c r="O5" s="28"/>
      <c r="P5" s="28"/>
      <c r="Q5" s="28"/>
      <c r="R5" s="28"/>
      <c r="S5" s="3"/>
    </row>
    <row r="6" spans="1:19" x14ac:dyDescent="0.15">
      <c r="A6" s="5">
        <v>1</v>
      </c>
      <c r="B6" s="65"/>
      <c r="C6" s="56"/>
      <c r="D6" s="56"/>
      <c r="E6" s="56"/>
      <c r="F6" s="56"/>
      <c r="G6" s="56"/>
      <c r="H6" s="56"/>
      <c r="I6" s="56"/>
      <c r="J6" s="56"/>
      <c r="K6" s="56"/>
      <c r="L6" s="56"/>
      <c r="M6" s="56"/>
      <c r="N6" s="56"/>
      <c r="O6" s="56"/>
      <c r="P6" s="56"/>
      <c r="Q6" s="26">
        <f t="shared" ref="Q6:Q20" si="0">SUM(C6:P6)</f>
        <v>0</v>
      </c>
      <c r="R6" s="27">
        <f>+B6-Q6</f>
        <v>0</v>
      </c>
      <c r="S6" s="3"/>
    </row>
    <row r="7" spans="1:19" x14ac:dyDescent="0.15">
      <c r="A7" s="5">
        <v>2</v>
      </c>
      <c r="B7" s="65"/>
      <c r="C7" s="56"/>
      <c r="D7" s="56"/>
      <c r="E7" s="56"/>
      <c r="F7" s="56"/>
      <c r="G7" s="56"/>
      <c r="H7" s="56"/>
      <c r="I7" s="56"/>
      <c r="J7" s="56"/>
      <c r="K7" s="56"/>
      <c r="L7" s="56"/>
      <c r="M7" s="56"/>
      <c r="N7" s="56"/>
      <c r="O7" s="56"/>
      <c r="P7" s="56"/>
      <c r="Q7" s="26">
        <f t="shared" si="0"/>
        <v>0</v>
      </c>
      <c r="R7" s="27">
        <f>+B7-Q7+R6</f>
        <v>0</v>
      </c>
      <c r="S7" s="3"/>
    </row>
    <row r="8" spans="1:19" x14ac:dyDescent="0.15">
      <c r="A8" s="5">
        <v>3</v>
      </c>
      <c r="B8" s="65"/>
      <c r="C8" s="56"/>
      <c r="D8" s="56"/>
      <c r="E8" s="56"/>
      <c r="F8" s="56"/>
      <c r="G8" s="56"/>
      <c r="H8" s="56"/>
      <c r="I8" s="56"/>
      <c r="J8" s="56"/>
      <c r="K8" s="56"/>
      <c r="L8" s="56"/>
      <c r="M8" s="56"/>
      <c r="N8" s="56"/>
      <c r="O8" s="56"/>
      <c r="P8" s="56"/>
      <c r="Q8" s="26">
        <f t="shared" si="0"/>
        <v>0</v>
      </c>
      <c r="R8" s="27">
        <f t="shared" ref="R8:R37" si="1">+B8-Q8+R7</f>
        <v>0</v>
      </c>
      <c r="S8" s="3"/>
    </row>
    <row r="9" spans="1:19" x14ac:dyDescent="0.15">
      <c r="A9" s="5">
        <v>4</v>
      </c>
      <c r="B9" s="65"/>
      <c r="C9" s="56"/>
      <c r="D9" s="56"/>
      <c r="E9" s="56"/>
      <c r="F9" s="56"/>
      <c r="G9" s="56"/>
      <c r="H9" s="56"/>
      <c r="I9" s="56"/>
      <c r="J9" s="56"/>
      <c r="K9" s="56"/>
      <c r="L9" s="56"/>
      <c r="M9" s="56"/>
      <c r="N9" s="56"/>
      <c r="O9" s="56"/>
      <c r="P9" s="56"/>
      <c r="Q9" s="26">
        <f t="shared" si="0"/>
        <v>0</v>
      </c>
      <c r="R9" s="27">
        <f t="shared" si="1"/>
        <v>0</v>
      </c>
      <c r="S9" s="3"/>
    </row>
    <row r="10" spans="1:19" x14ac:dyDescent="0.15">
      <c r="A10" s="5">
        <v>5</v>
      </c>
      <c r="B10" s="65"/>
      <c r="C10" s="56"/>
      <c r="D10" s="56"/>
      <c r="E10" s="56"/>
      <c r="F10" s="57"/>
      <c r="G10" s="56"/>
      <c r="H10" s="56"/>
      <c r="I10" s="56"/>
      <c r="J10" s="56"/>
      <c r="K10" s="56"/>
      <c r="L10" s="56"/>
      <c r="M10" s="56"/>
      <c r="N10" s="56"/>
      <c r="O10" s="56"/>
      <c r="P10" s="56"/>
      <c r="Q10" s="26">
        <f t="shared" si="0"/>
        <v>0</v>
      </c>
      <c r="R10" s="27">
        <f t="shared" si="1"/>
        <v>0</v>
      </c>
      <c r="S10" s="3"/>
    </row>
    <row r="11" spans="1:19" x14ac:dyDescent="0.15">
      <c r="A11" s="5">
        <v>6</v>
      </c>
      <c r="B11" s="65"/>
      <c r="C11" s="56"/>
      <c r="D11" s="56"/>
      <c r="E11" s="57"/>
      <c r="F11" s="56"/>
      <c r="G11" s="56"/>
      <c r="H11" s="56"/>
      <c r="I11" s="56"/>
      <c r="J11" s="56"/>
      <c r="K11" s="56"/>
      <c r="L11" s="56"/>
      <c r="M11" s="56"/>
      <c r="N11" s="56"/>
      <c r="O11" s="56"/>
      <c r="P11" s="56"/>
      <c r="Q11" s="26">
        <f t="shared" si="0"/>
        <v>0</v>
      </c>
      <c r="R11" s="27">
        <f t="shared" si="1"/>
        <v>0</v>
      </c>
      <c r="S11" s="3"/>
    </row>
    <row r="12" spans="1:19" x14ac:dyDescent="0.15">
      <c r="A12" s="5">
        <v>7</v>
      </c>
      <c r="B12" s="65"/>
      <c r="C12" s="56"/>
      <c r="D12" s="56"/>
      <c r="E12" s="56"/>
      <c r="F12" s="56"/>
      <c r="G12" s="56"/>
      <c r="H12" s="56"/>
      <c r="I12" s="56"/>
      <c r="J12" s="56"/>
      <c r="K12" s="56"/>
      <c r="L12" s="56"/>
      <c r="M12" s="56"/>
      <c r="N12" s="56"/>
      <c r="O12" s="56"/>
      <c r="P12" s="56"/>
      <c r="Q12" s="26">
        <f t="shared" si="0"/>
        <v>0</v>
      </c>
      <c r="R12" s="27">
        <f t="shared" si="1"/>
        <v>0</v>
      </c>
      <c r="S12" s="3"/>
    </row>
    <row r="13" spans="1:19" x14ac:dyDescent="0.15">
      <c r="A13" s="5">
        <v>8</v>
      </c>
      <c r="B13" s="65"/>
      <c r="C13" s="56"/>
      <c r="D13" s="56"/>
      <c r="E13" s="56"/>
      <c r="F13" s="56"/>
      <c r="G13" s="56"/>
      <c r="H13" s="56"/>
      <c r="I13" s="56"/>
      <c r="J13" s="56"/>
      <c r="K13" s="56"/>
      <c r="L13" s="56"/>
      <c r="M13" s="56"/>
      <c r="N13" s="56"/>
      <c r="O13" s="56"/>
      <c r="P13" s="56"/>
      <c r="Q13" s="26">
        <f t="shared" si="0"/>
        <v>0</v>
      </c>
      <c r="R13" s="27">
        <f t="shared" si="1"/>
        <v>0</v>
      </c>
      <c r="S13" s="3"/>
    </row>
    <row r="14" spans="1:19" x14ac:dyDescent="0.15">
      <c r="A14" s="5">
        <v>9</v>
      </c>
      <c r="B14" s="65"/>
      <c r="C14" s="56"/>
      <c r="D14" s="56"/>
      <c r="E14" s="56"/>
      <c r="F14" s="56"/>
      <c r="G14" s="56"/>
      <c r="H14" s="57"/>
      <c r="I14" s="56"/>
      <c r="J14" s="56"/>
      <c r="K14" s="56"/>
      <c r="L14" s="56"/>
      <c r="M14" s="56"/>
      <c r="N14" s="56"/>
      <c r="O14" s="56"/>
      <c r="P14" s="56"/>
      <c r="Q14" s="26">
        <f t="shared" si="0"/>
        <v>0</v>
      </c>
      <c r="R14" s="27">
        <f t="shared" si="1"/>
        <v>0</v>
      </c>
      <c r="S14" s="3"/>
    </row>
    <row r="15" spans="1:19" x14ac:dyDescent="0.15">
      <c r="A15" s="5">
        <v>10</v>
      </c>
      <c r="B15" s="65"/>
      <c r="C15" s="56"/>
      <c r="D15" s="56"/>
      <c r="E15" s="56"/>
      <c r="F15" s="56"/>
      <c r="G15" s="56"/>
      <c r="H15" s="57"/>
      <c r="I15" s="56"/>
      <c r="J15" s="56"/>
      <c r="K15" s="56"/>
      <c r="L15" s="56"/>
      <c r="M15" s="56"/>
      <c r="N15" s="56"/>
      <c r="O15" s="56"/>
      <c r="P15" s="56"/>
      <c r="Q15" s="26">
        <f t="shared" si="0"/>
        <v>0</v>
      </c>
      <c r="R15" s="27">
        <f t="shared" si="1"/>
        <v>0</v>
      </c>
      <c r="S15" s="3"/>
    </row>
    <row r="16" spans="1:19" x14ac:dyDescent="0.15">
      <c r="A16" s="5">
        <v>11</v>
      </c>
      <c r="B16" s="65"/>
      <c r="C16" s="56"/>
      <c r="D16" s="56"/>
      <c r="E16" s="56"/>
      <c r="F16" s="56"/>
      <c r="G16" s="56"/>
      <c r="H16" s="56"/>
      <c r="I16" s="56"/>
      <c r="J16" s="56"/>
      <c r="K16" s="56"/>
      <c r="L16" s="56"/>
      <c r="M16" s="56"/>
      <c r="N16" s="56"/>
      <c r="O16" s="56"/>
      <c r="P16" s="56"/>
      <c r="Q16" s="26">
        <f t="shared" si="0"/>
        <v>0</v>
      </c>
      <c r="R16" s="27">
        <f t="shared" si="1"/>
        <v>0</v>
      </c>
      <c r="S16" s="3"/>
    </row>
    <row r="17" spans="1:20" x14ac:dyDescent="0.15">
      <c r="A17" s="5">
        <v>12</v>
      </c>
      <c r="B17" s="65"/>
      <c r="C17" s="56"/>
      <c r="D17" s="56"/>
      <c r="E17" s="56"/>
      <c r="F17" s="56"/>
      <c r="G17" s="56"/>
      <c r="H17" s="56"/>
      <c r="I17" s="56"/>
      <c r="J17" s="56"/>
      <c r="K17" s="56"/>
      <c r="L17" s="56"/>
      <c r="M17" s="56"/>
      <c r="N17" s="56"/>
      <c r="O17" s="56"/>
      <c r="P17" s="56"/>
      <c r="Q17" s="26">
        <f t="shared" si="0"/>
        <v>0</v>
      </c>
      <c r="R17" s="27">
        <f t="shared" si="1"/>
        <v>0</v>
      </c>
      <c r="S17" s="3"/>
    </row>
    <row r="18" spans="1:20" x14ac:dyDescent="0.15">
      <c r="A18" s="5">
        <v>13</v>
      </c>
      <c r="B18" s="65"/>
      <c r="C18" s="56"/>
      <c r="D18" s="56"/>
      <c r="E18" s="56"/>
      <c r="F18" s="56"/>
      <c r="G18" s="56"/>
      <c r="H18" s="56"/>
      <c r="I18" s="56"/>
      <c r="J18" s="56"/>
      <c r="K18" s="56"/>
      <c r="L18" s="56"/>
      <c r="M18" s="56"/>
      <c r="N18" s="56"/>
      <c r="O18" s="56"/>
      <c r="P18" s="56"/>
      <c r="Q18" s="26">
        <f t="shared" si="0"/>
        <v>0</v>
      </c>
      <c r="R18" s="27">
        <f t="shared" si="1"/>
        <v>0</v>
      </c>
      <c r="S18" s="3"/>
    </row>
    <row r="19" spans="1:20" x14ac:dyDescent="0.15">
      <c r="A19" s="5">
        <v>14</v>
      </c>
      <c r="B19" s="65"/>
      <c r="C19" s="56"/>
      <c r="D19" s="56"/>
      <c r="E19" s="56"/>
      <c r="F19" s="56"/>
      <c r="G19" s="56"/>
      <c r="H19" s="56"/>
      <c r="I19" s="56"/>
      <c r="J19" s="56"/>
      <c r="K19" s="56"/>
      <c r="L19" s="56"/>
      <c r="M19" s="56"/>
      <c r="N19" s="56"/>
      <c r="O19" s="56"/>
      <c r="P19" s="56"/>
      <c r="Q19" s="26">
        <f t="shared" si="0"/>
        <v>0</v>
      </c>
      <c r="R19" s="27">
        <f t="shared" si="1"/>
        <v>0</v>
      </c>
      <c r="S19" s="3"/>
    </row>
    <row r="20" spans="1:20" ht="14" thickBot="1" x14ac:dyDescent="0.2">
      <c r="A20" s="5">
        <v>15</v>
      </c>
      <c r="B20" s="65"/>
      <c r="C20" s="56"/>
      <c r="D20" s="56"/>
      <c r="E20" s="56"/>
      <c r="F20" s="56"/>
      <c r="G20" s="56"/>
      <c r="H20" s="56"/>
      <c r="I20" s="56"/>
      <c r="J20" s="56"/>
      <c r="K20" s="56"/>
      <c r="L20" s="56"/>
      <c r="M20" s="56"/>
      <c r="N20" s="56"/>
      <c r="O20" s="56"/>
      <c r="P20" s="56"/>
      <c r="Q20" s="26">
        <f t="shared" si="0"/>
        <v>0</v>
      </c>
      <c r="R20" s="27">
        <f t="shared" si="1"/>
        <v>0</v>
      </c>
      <c r="S20" s="3"/>
    </row>
    <row r="21" spans="1:20" s="4" customFormat="1" ht="27" thickBot="1" x14ac:dyDescent="0.2">
      <c r="A21" s="29" t="s">
        <v>14</v>
      </c>
      <c r="B21" s="44">
        <f>SUM(B6:B20)</f>
        <v>0</v>
      </c>
      <c r="C21" s="30">
        <f t="shared" ref="C21:P21" si="2">SUM(C6:C20)</f>
        <v>0</v>
      </c>
      <c r="D21" s="30">
        <f t="shared" si="2"/>
        <v>0</v>
      </c>
      <c r="E21" s="30">
        <f t="shared" si="2"/>
        <v>0</v>
      </c>
      <c r="F21" s="30">
        <f t="shared" si="2"/>
        <v>0</v>
      </c>
      <c r="G21" s="30">
        <f t="shared" si="2"/>
        <v>0</v>
      </c>
      <c r="H21" s="30">
        <f t="shared" si="2"/>
        <v>0</v>
      </c>
      <c r="I21" s="30">
        <f t="shared" si="2"/>
        <v>0</v>
      </c>
      <c r="J21" s="30">
        <f t="shared" si="2"/>
        <v>0</v>
      </c>
      <c r="K21" s="30">
        <f t="shared" si="2"/>
        <v>0</v>
      </c>
      <c r="L21" s="30">
        <f t="shared" si="2"/>
        <v>0</v>
      </c>
      <c r="M21" s="30">
        <f t="shared" si="2"/>
        <v>0</v>
      </c>
      <c r="N21" s="30">
        <f t="shared" si="2"/>
        <v>0</v>
      </c>
      <c r="O21" s="30">
        <f t="shared" si="2"/>
        <v>0</v>
      </c>
      <c r="P21" s="30">
        <f t="shared" si="2"/>
        <v>0</v>
      </c>
      <c r="Q21" s="30">
        <f>SUM(C21:P21)</f>
        <v>0</v>
      </c>
      <c r="R21" s="31">
        <f>+B21-Q21</f>
        <v>0</v>
      </c>
      <c r="S21" s="26"/>
      <c r="T21"/>
    </row>
    <row r="22" spans="1:20" x14ac:dyDescent="0.15">
      <c r="A22" s="5">
        <v>16</v>
      </c>
      <c r="B22" s="65"/>
      <c r="C22" s="56"/>
      <c r="D22" s="56"/>
      <c r="E22" s="56"/>
      <c r="F22" s="56"/>
      <c r="G22" s="56"/>
      <c r="H22" s="56"/>
      <c r="I22" s="56"/>
      <c r="J22" s="56"/>
      <c r="K22" s="56"/>
      <c r="L22" s="56"/>
      <c r="M22" s="56"/>
      <c r="N22" s="56"/>
      <c r="O22" s="56"/>
      <c r="P22" s="56"/>
      <c r="Q22" s="26">
        <f t="shared" ref="Q22:Q37" si="3">SUM(C22:P22)</f>
        <v>0</v>
      </c>
      <c r="R22" s="27">
        <f t="shared" si="1"/>
        <v>0</v>
      </c>
      <c r="S22" s="3"/>
    </row>
    <row r="23" spans="1:20" x14ac:dyDescent="0.15">
      <c r="A23" s="5">
        <v>17</v>
      </c>
      <c r="B23" s="65"/>
      <c r="C23" s="56"/>
      <c r="D23" s="56"/>
      <c r="E23" s="56"/>
      <c r="F23" s="56"/>
      <c r="G23" s="56"/>
      <c r="H23" s="56"/>
      <c r="I23" s="56"/>
      <c r="J23" s="56"/>
      <c r="K23" s="56"/>
      <c r="L23" s="56"/>
      <c r="M23" s="56"/>
      <c r="N23" s="56"/>
      <c r="O23" s="56"/>
      <c r="P23" s="56"/>
      <c r="Q23" s="26">
        <f t="shared" si="3"/>
        <v>0</v>
      </c>
      <c r="R23" s="27">
        <f t="shared" si="1"/>
        <v>0</v>
      </c>
      <c r="S23" s="3"/>
    </row>
    <row r="24" spans="1:20" x14ac:dyDescent="0.15">
      <c r="A24" s="5">
        <v>18</v>
      </c>
      <c r="B24" s="65"/>
      <c r="C24" s="56"/>
      <c r="D24" s="56"/>
      <c r="E24" s="56"/>
      <c r="F24" s="56"/>
      <c r="G24" s="56"/>
      <c r="H24" s="56"/>
      <c r="I24" s="56"/>
      <c r="J24" s="56"/>
      <c r="K24" s="56"/>
      <c r="L24" s="56"/>
      <c r="M24" s="56"/>
      <c r="N24" s="56"/>
      <c r="O24" s="56"/>
      <c r="P24" s="56"/>
      <c r="Q24" s="26">
        <f t="shared" si="3"/>
        <v>0</v>
      </c>
      <c r="R24" s="27">
        <f t="shared" si="1"/>
        <v>0</v>
      </c>
      <c r="S24" s="3"/>
    </row>
    <row r="25" spans="1:20" x14ac:dyDescent="0.15">
      <c r="A25" s="5">
        <v>19</v>
      </c>
      <c r="B25" s="65"/>
      <c r="C25" s="56"/>
      <c r="D25" s="56"/>
      <c r="E25" s="56"/>
      <c r="F25" s="56"/>
      <c r="G25" s="56"/>
      <c r="H25" s="56"/>
      <c r="I25" s="56"/>
      <c r="J25" s="56"/>
      <c r="K25" s="56"/>
      <c r="L25" s="56"/>
      <c r="M25" s="56"/>
      <c r="N25" s="56"/>
      <c r="O25" s="56"/>
      <c r="P25" s="56"/>
      <c r="Q25" s="26">
        <f t="shared" si="3"/>
        <v>0</v>
      </c>
      <c r="R25" s="27">
        <f t="shared" si="1"/>
        <v>0</v>
      </c>
      <c r="S25" s="3"/>
    </row>
    <row r="26" spans="1:20" x14ac:dyDescent="0.15">
      <c r="A26" s="5">
        <v>20</v>
      </c>
      <c r="B26" s="65"/>
      <c r="C26" s="56"/>
      <c r="D26" s="56"/>
      <c r="E26" s="56"/>
      <c r="F26" s="56"/>
      <c r="G26" s="56"/>
      <c r="H26" s="56"/>
      <c r="I26" s="56"/>
      <c r="J26" s="56"/>
      <c r="K26" s="56"/>
      <c r="L26" s="56"/>
      <c r="M26" s="56"/>
      <c r="N26" s="56"/>
      <c r="O26" s="56"/>
      <c r="P26" s="56"/>
      <c r="Q26" s="26">
        <f t="shared" si="3"/>
        <v>0</v>
      </c>
      <c r="R26" s="27">
        <f t="shared" si="1"/>
        <v>0</v>
      </c>
      <c r="S26" s="3"/>
    </row>
    <row r="27" spans="1:20" x14ac:dyDescent="0.15">
      <c r="A27" s="5">
        <v>21</v>
      </c>
      <c r="B27" s="65"/>
      <c r="C27" s="56"/>
      <c r="D27" s="56"/>
      <c r="E27" s="56"/>
      <c r="F27" s="56"/>
      <c r="G27" s="56"/>
      <c r="H27" s="56"/>
      <c r="I27" s="56"/>
      <c r="J27" s="56"/>
      <c r="K27" s="56"/>
      <c r="L27" s="56"/>
      <c r="M27" s="56"/>
      <c r="N27" s="56"/>
      <c r="O27" s="56"/>
      <c r="P27" s="56"/>
      <c r="Q27" s="26">
        <f t="shared" si="3"/>
        <v>0</v>
      </c>
      <c r="R27" s="27">
        <f t="shared" si="1"/>
        <v>0</v>
      </c>
      <c r="S27" s="3"/>
    </row>
    <row r="28" spans="1:20" x14ac:dyDescent="0.15">
      <c r="A28" s="5">
        <v>22</v>
      </c>
      <c r="B28" s="65"/>
      <c r="C28" s="56"/>
      <c r="D28" s="56"/>
      <c r="E28" s="56"/>
      <c r="F28" s="56"/>
      <c r="G28" s="56"/>
      <c r="H28" s="56"/>
      <c r="I28" s="56"/>
      <c r="J28" s="56"/>
      <c r="K28" s="56"/>
      <c r="L28" s="56"/>
      <c r="M28" s="56"/>
      <c r="N28" s="56"/>
      <c r="O28" s="56"/>
      <c r="P28" s="56"/>
      <c r="Q28" s="26">
        <f t="shared" si="3"/>
        <v>0</v>
      </c>
      <c r="R28" s="27">
        <f t="shared" si="1"/>
        <v>0</v>
      </c>
      <c r="S28" s="3"/>
    </row>
    <row r="29" spans="1:20" x14ac:dyDescent="0.15">
      <c r="A29" s="5">
        <v>23</v>
      </c>
      <c r="B29" s="65"/>
      <c r="C29" s="56"/>
      <c r="D29" s="56"/>
      <c r="E29" s="56"/>
      <c r="F29" s="56"/>
      <c r="G29" s="56"/>
      <c r="H29" s="56"/>
      <c r="I29" s="56"/>
      <c r="J29" s="56"/>
      <c r="K29" s="56"/>
      <c r="L29" s="56"/>
      <c r="M29" s="56"/>
      <c r="N29" s="56"/>
      <c r="O29" s="56"/>
      <c r="P29" s="56"/>
      <c r="Q29" s="26">
        <f t="shared" si="3"/>
        <v>0</v>
      </c>
      <c r="R29" s="27">
        <f t="shared" si="1"/>
        <v>0</v>
      </c>
      <c r="S29" s="3"/>
    </row>
    <row r="30" spans="1:20" x14ac:dyDescent="0.15">
      <c r="A30" s="5">
        <v>24</v>
      </c>
      <c r="B30" s="65"/>
      <c r="C30" s="56"/>
      <c r="D30" s="56"/>
      <c r="E30" s="56"/>
      <c r="F30" s="56"/>
      <c r="G30" s="56"/>
      <c r="H30" s="56"/>
      <c r="I30" s="56"/>
      <c r="J30" s="56"/>
      <c r="K30" s="56"/>
      <c r="L30" s="56"/>
      <c r="M30" s="56"/>
      <c r="N30" s="56"/>
      <c r="O30" s="56"/>
      <c r="P30" s="56"/>
      <c r="Q30" s="26">
        <f t="shared" si="3"/>
        <v>0</v>
      </c>
      <c r="R30" s="27">
        <f t="shared" si="1"/>
        <v>0</v>
      </c>
      <c r="S30" s="3"/>
    </row>
    <row r="31" spans="1:20" x14ac:dyDescent="0.15">
      <c r="A31" s="5">
        <v>25</v>
      </c>
      <c r="B31" s="65"/>
      <c r="C31" s="56"/>
      <c r="D31" s="56"/>
      <c r="E31" s="56"/>
      <c r="F31" s="56"/>
      <c r="G31" s="56"/>
      <c r="H31" s="56"/>
      <c r="I31" s="56"/>
      <c r="J31" s="56"/>
      <c r="K31" s="56"/>
      <c r="L31" s="56"/>
      <c r="M31" s="56"/>
      <c r="N31" s="56"/>
      <c r="O31" s="56"/>
      <c r="P31" s="56"/>
      <c r="Q31" s="26">
        <f t="shared" si="3"/>
        <v>0</v>
      </c>
      <c r="R31" s="27">
        <f t="shared" si="1"/>
        <v>0</v>
      </c>
      <c r="S31" s="3"/>
    </row>
    <row r="32" spans="1:20" x14ac:dyDescent="0.15">
      <c r="A32" s="5">
        <v>26</v>
      </c>
      <c r="B32" s="65"/>
      <c r="C32" s="56"/>
      <c r="D32" s="56"/>
      <c r="E32" s="56"/>
      <c r="F32" s="56"/>
      <c r="G32" s="56"/>
      <c r="H32" s="56"/>
      <c r="I32" s="56"/>
      <c r="J32" s="56"/>
      <c r="K32" s="56"/>
      <c r="L32" s="56"/>
      <c r="M32" s="56"/>
      <c r="N32" s="56"/>
      <c r="O32" s="56"/>
      <c r="P32" s="56"/>
      <c r="Q32" s="26">
        <f t="shared" si="3"/>
        <v>0</v>
      </c>
      <c r="R32" s="27">
        <f t="shared" si="1"/>
        <v>0</v>
      </c>
      <c r="S32" s="3"/>
    </row>
    <row r="33" spans="1:19" x14ac:dyDescent="0.15">
      <c r="A33" s="5">
        <v>27</v>
      </c>
      <c r="B33" s="65"/>
      <c r="C33" s="56"/>
      <c r="D33" s="56"/>
      <c r="E33" s="56"/>
      <c r="F33" s="56"/>
      <c r="G33" s="56"/>
      <c r="H33" s="56"/>
      <c r="I33" s="56"/>
      <c r="J33" s="56"/>
      <c r="K33" s="56"/>
      <c r="L33" s="56"/>
      <c r="M33" s="56"/>
      <c r="N33" s="56"/>
      <c r="O33" s="56"/>
      <c r="P33" s="56"/>
      <c r="Q33" s="26">
        <f t="shared" si="3"/>
        <v>0</v>
      </c>
      <c r="R33" s="27">
        <f t="shared" si="1"/>
        <v>0</v>
      </c>
      <c r="S33" s="3"/>
    </row>
    <row r="34" spans="1:19" x14ac:dyDescent="0.15">
      <c r="A34" s="5">
        <v>28</v>
      </c>
      <c r="B34" s="65"/>
      <c r="C34" s="56"/>
      <c r="D34" s="56"/>
      <c r="E34" s="56"/>
      <c r="F34" s="56"/>
      <c r="G34" s="56"/>
      <c r="H34" s="56"/>
      <c r="I34" s="56"/>
      <c r="J34" s="56"/>
      <c r="K34" s="56"/>
      <c r="L34" s="56"/>
      <c r="M34" s="56"/>
      <c r="N34" s="56"/>
      <c r="O34" s="56"/>
      <c r="P34" s="56"/>
      <c r="Q34" s="26">
        <f t="shared" si="3"/>
        <v>0</v>
      </c>
      <c r="R34" s="27">
        <f t="shared" si="1"/>
        <v>0</v>
      </c>
      <c r="S34" s="3"/>
    </row>
    <row r="35" spans="1:19" x14ac:dyDescent="0.15">
      <c r="A35" s="5">
        <v>29</v>
      </c>
      <c r="B35" s="65"/>
      <c r="C35" s="56"/>
      <c r="D35" s="56"/>
      <c r="E35" s="56"/>
      <c r="F35" s="56"/>
      <c r="G35" s="56"/>
      <c r="H35" s="56"/>
      <c r="I35" s="56"/>
      <c r="J35" s="56"/>
      <c r="K35" s="56"/>
      <c r="L35" s="56"/>
      <c r="M35" s="56"/>
      <c r="N35" s="56"/>
      <c r="O35" s="56"/>
      <c r="P35" s="56"/>
      <c r="Q35" s="26">
        <f t="shared" si="3"/>
        <v>0</v>
      </c>
      <c r="R35" s="27">
        <f t="shared" si="1"/>
        <v>0</v>
      </c>
      <c r="S35" s="3"/>
    </row>
    <row r="36" spans="1:19" x14ac:dyDescent="0.15">
      <c r="A36" s="5">
        <v>30</v>
      </c>
      <c r="B36" s="65"/>
      <c r="C36" s="56"/>
      <c r="D36" s="56"/>
      <c r="E36" s="56"/>
      <c r="F36" s="56"/>
      <c r="G36" s="56"/>
      <c r="H36" s="56"/>
      <c r="I36" s="56"/>
      <c r="J36" s="56"/>
      <c r="K36" s="56"/>
      <c r="L36" s="56"/>
      <c r="M36" s="56"/>
      <c r="N36" s="56"/>
      <c r="O36" s="56"/>
      <c r="P36" s="56"/>
      <c r="Q36" s="26">
        <f t="shared" si="3"/>
        <v>0</v>
      </c>
      <c r="R36" s="27">
        <f t="shared" si="1"/>
        <v>0</v>
      </c>
      <c r="S36" s="3"/>
    </row>
    <row r="37" spans="1:19" ht="14" thickBot="1" x14ac:dyDescent="0.2">
      <c r="A37" s="5">
        <v>31</v>
      </c>
      <c r="B37" s="66"/>
      <c r="C37" s="58"/>
      <c r="D37" s="58"/>
      <c r="E37" s="58"/>
      <c r="F37" s="58"/>
      <c r="G37" s="58"/>
      <c r="H37" s="58"/>
      <c r="I37" s="58"/>
      <c r="J37" s="58"/>
      <c r="K37" s="58"/>
      <c r="L37" s="58"/>
      <c r="M37" s="58"/>
      <c r="N37" s="58"/>
      <c r="O37" s="58"/>
      <c r="P37" s="58"/>
      <c r="Q37" s="26">
        <f t="shared" si="3"/>
        <v>0</v>
      </c>
      <c r="R37" s="27">
        <f t="shared" si="1"/>
        <v>0</v>
      </c>
      <c r="S37" s="3"/>
    </row>
    <row r="38" spans="1:19" ht="27" thickBot="1" x14ac:dyDescent="0.2">
      <c r="A38" s="25" t="s">
        <v>44</v>
      </c>
      <c r="B38" s="46">
        <f t="shared" ref="B38:P38" si="4">SUM(B21:B37)</f>
        <v>0</v>
      </c>
      <c r="C38" s="32">
        <f t="shared" si="4"/>
        <v>0</v>
      </c>
      <c r="D38" s="32">
        <f t="shared" si="4"/>
        <v>0</v>
      </c>
      <c r="E38" s="32">
        <f t="shared" si="4"/>
        <v>0</v>
      </c>
      <c r="F38" s="32">
        <f t="shared" si="4"/>
        <v>0</v>
      </c>
      <c r="G38" s="32">
        <f t="shared" si="4"/>
        <v>0</v>
      </c>
      <c r="H38" s="32">
        <f t="shared" si="4"/>
        <v>0</v>
      </c>
      <c r="I38" s="32">
        <f t="shared" si="4"/>
        <v>0</v>
      </c>
      <c r="J38" s="32">
        <f t="shared" si="4"/>
        <v>0</v>
      </c>
      <c r="K38" s="32">
        <f t="shared" si="4"/>
        <v>0</v>
      </c>
      <c r="L38" s="32">
        <f t="shared" si="4"/>
        <v>0</v>
      </c>
      <c r="M38" s="32">
        <f t="shared" si="4"/>
        <v>0</v>
      </c>
      <c r="N38" s="32">
        <f t="shared" si="4"/>
        <v>0</v>
      </c>
      <c r="O38" s="32">
        <f t="shared" si="4"/>
        <v>0</v>
      </c>
      <c r="P38" s="32">
        <f t="shared" si="4"/>
        <v>0</v>
      </c>
      <c r="Q38" s="32">
        <f>SUM(C38:P38)</f>
        <v>0</v>
      </c>
      <c r="R38" s="31">
        <f>+B38-Q38</f>
        <v>0</v>
      </c>
      <c r="S38" s="3"/>
    </row>
    <row r="39" spans="1:19" ht="26" x14ac:dyDescent="0.15">
      <c r="A39" s="25" t="s">
        <v>45</v>
      </c>
      <c r="B39" s="45">
        <f>-B4+B38</f>
        <v>0</v>
      </c>
      <c r="C39" s="32">
        <f t="shared" ref="C39:Q39" si="5">+C4-C38</f>
        <v>0</v>
      </c>
      <c r="D39" s="32">
        <f t="shared" si="5"/>
        <v>0</v>
      </c>
      <c r="E39" s="32">
        <f t="shared" si="5"/>
        <v>0</v>
      </c>
      <c r="F39" s="32">
        <f t="shared" si="5"/>
        <v>0</v>
      </c>
      <c r="G39" s="32">
        <f t="shared" si="5"/>
        <v>0</v>
      </c>
      <c r="H39" s="32">
        <f t="shared" si="5"/>
        <v>0</v>
      </c>
      <c r="I39" s="32">
        <f t="shared" si="5"/>
        <v>0</v>
      </c>
      <c r="J39" s="32">
        <f t="shared" si="5"/>
        <v>0</v>
      </c>
      <c r="K39" s="32">
        <f t="shared" si="5"/>
        <v>0</v>
      </c>
      <c r="L39" s="32">
        <f t="shared" si="5"/>
        <v>0</v>
      </c>
      <c r="M39" s="32">
        <f t="shared" si="5"/>
        <v>0</v>
      </c>
      <c r="N39" s="32">
        <f t="shared" si="5"/>
        <v>0</v>
      </c>
      <c r="O39" s="32">
        <f t="shared" si="5"/>
        <v>0</v>
      </c>
      <c r="P39" s="32">
        <f t="shared" si="5"/>
        <v>0</v>
      </c>
      <c r="Q39" s="32">
        <f t="shared" si="5"/>
        <v>0</v>
      </c>
      <c r="R39" s="32">
        <f>+R4+R38</f>
        <v>0</v>
      </c>
      <c r="S39" s="3"/>
    </row>
    <row r="40" spans="1:19" x14ac:dyDescent="0.15">
      <c r="A40" s="5"/>
      <c r="B40" s="47"/>
      <c r="C40" s="33"/>
      <c r="D40" s="33"/>
      <c r="E40" s="33"/>
      <c r="F40" s="33"/>
      <c r="G40" s="33"/>
      <c r="H40" s="33"/>
      <c r="I40" s="33"/>
      <c r="J40" s="33"/>
      <c r="K40" s="33"/>
      <c r="L40" s="33"/>
      <c r="M40" s="33"/>
      <c r="N40" s="33"/>
      <c r="O40" s="33"/>
      <c r="P40" s="33"/>
      <c r="Q40" s="33"/>
      <c r="R40" s="33"/>
      <c r="S40" s="3"/>
    </row>
    <row r="41" spans="1:19" ht="26" x14ac:dyDescent="0.15">
      <c r="A41" s="25" t="s">
        <v>15</v>
      </c>
      <c r="B41" s="42">
        <f>+'Monthly Budget'!B22</f>
        <v>0</v>
      </c>
      <c r="C41" s="42">
        <f>+'Monthly Budget'!C22</f>
        <v>0</v>
      </c>
      <c r="D41" s="42">
        <f>+'Monthly Budget'!D22</f>
        <v>0</v>
      </c>
      <c r="E41" s="42">
        <f>+'Monthly Budget'!E22</f>
        <v>0</v>
      </c>
      <c r="F41" s="42">
        <f>+'Monthly Budget'!F22</f>
        <v>0</v>
      </c>
      <c r="G41" s="42">
        <f>+'Monthly Budget'!G22</f>
        <v>0</v>
      </c>
      <c r="H41" s="42">
        <f>+'Monthly Budget'!H22</f>
        <v>0</v>
      </c>
      <c r="I41" s="42">
        <f>+'Monthly Budget'!I22</f>
        <v>0</v>
      </c>
      <c r="J41" s="42">
        <f>+'Monthly Budget'!J22</f>
        <v>0</v>
      </c>
      <c r="K41" s="42">
        <f>+'Monthly Budget'!K22</f>
        <v>0</v>
      </c>
      <c r="L41" s="42">
        <f>+'Monthly Budget'!L22</f>
        <v>0</v>
      </c>
      <c r="M41" s="42">
        <f>+'Monthly Budget'!M22</f>
        <v>0</v>
      </c>
      <c r="N41" s="42">
        <f>+'Monthly Budget'!N22</f>
        <v>0</v>
      </c>
      <c r="O41" s="42">
        <f>+'Monthly Budget'!O22</f>
        <v>0</v>
      </c>
      <c r="P41" s="42">
        <f>+'Monthly Budget'!P22</f>
        <v>0</v>
      </c>
      <c r="Q41" s="42">
        <f>+'Monthly Budget'!Q22</f>
        <v>0</v>
      </c>
      <c r="R41" s="42">
        <f>+'Monthly Budget'!R22</f>
        <v>0</v>
      </c>
      <c r="S41" s="3"/>
    </row>
    <row r="42" spans="1:19" ht="26" x14ac:dyDescent="0.15">
      <c r="A42" s="25" t="s">
        <v>46</v>
      </c>
      <c r="B42" s="42">
        <f>+'Actual Totals'!B24</f>
        <v>0</v>
      </c>
      <c r="C42" s="42">
        <f>+'Actual Totals'!C24</f>
        <v>0</v>
      </c>
      <c r="D42" s="42">
        <f>+'Actual Totals'!D24</f>
        <v>0</v>
      </c>
      <c r="E42" s="42">
        <f>+'Actual Totals'!E24</f>
        <v>0</v>
      </c>
      <c r="F42" s="42">
        <f>+'Actual Totals'!F24</f>
        <v>0</v>
      </c>
      <c r="G42" s="42">
        <f>+'Actual Totals'!G24</f>
        <v>0</v>
      </c>
      <c r="H42" s="42">
        <f>+'Actual Totals'!H24</f>
        <v>0</v>
      </c>
      <c r="I42" s="42">
        <f>+'Actual Totals'!I24</f>
        <v>0</v>
      </c>
      <c r="J42" s="42">
        <f>+'Actual Totals'!J24</f>
        <v>0</v>
      </c>
      <c r="K42" s="42">
        <f>+'Actual Totals'!K24</f>
        <v>0</v>
      </c>
      <c r="L42" s="42">
        <f>+'Actual Totals'!L24</f>
        <v>0</v>
      </c>
      <c r="M42" s="42">
        <f>+'Actual Totals'!M24</f>
        <v>0</v>
      </c>
      <c r="N42" s="42">
        <f>+'Actual Totals'!N24</f>
        <v>0</v>
      </c>
      <c r="O42" s="42">
        <f>+'Actual Totals'!O24</f>
        <v>0</v>
      </c>
      <c r="P42" s="42">
        <f>+'Actual Totals'!P24</f>
        <v>0</v>
      </c>
      <c r="Q42" s="42">
        <f>+'Actual Totals'!Q24</f>
        <v>0</v>
      </c>
      <c r="R42" s="42">
        <f>+'Actual Totals'!R24</f>
        <v>0</v>
      </c>
      <c r="S42" s="3"/>
    </row>
    <row r="43" spans="1:19" ht="26" x14ac:dyDescent="0.15">
      <c r="A43" s="25" t="s">
        <v>47</v>
      </c>
      <c r="B43" s="42">
        <f>-B41+B42</f>
        <v>0</v>
      </c>
      <c r="C43" s="42">
        <f t="shared" ref="C43:Q43" si="6">+C41-C42</f>
        <v>0</v>
      </c>
      <c r="D43" s="42">
        <f t="shared" si="6"/>
        <v>0</v>
      </c>
      <c r="E43" s="42">
        <f t="shared" si="6"/>
        <v>0</v>
      </c>
      <c r="F43" s="42">
        <f t="shared" si="6"/>
        <v>0</v>
      </c>
      <c r="G43" s="42">
        <f t="shared" si="6"/>
        <v>0</v>
      </c>
      <c r="H43" s="42">
        <f t="shared" si="6"/>
        <v>0</v>
      </c>
      <c r="I43" s="42">
        <f t="shared" si="6"/>
        <v>0</v>
      </c>
      <c r="J43" s="42">
        <f t="shared" si="6"/>
        <v>0</v>
      </c>
      <c r="K43" s="42">
        <f t="shared" si="6"/>
        <v>0</v>
      </c>
      <c r="L43" s="42">
        <f t="shared" si="6"/>
        <v>0</v>
      </c>
      <c r="M43" s="42">
        <f t="shared" si="6"/>
        <v>0</v>
      </c>
      <c r="N43" s="42">
        <f t="shared" si="6"/>
        <v>0</v>
      </c>
      <c r="O43" s="42">
        <f t="shared" si="6"/>
        <v>0</v>
      </c>
      <c r="P43" s="42">
        <f t="shared" si="6"/>
        <v>0</v>
      </c>
      <c r="Q43" s="42">
        <f t="shared" si="6"/>
        <v>0</v>
      </c>
      <c r="R43" s="42">
        <f>+R41+R42</f>
        <v>0</v>
      </c>
      <c r="S43" s="3"/>
    </row>
    <row r="44" spans="1:19" x14ac:dyDescent="0.15">
      <c r="A44" s="5"/>
      <c r="B44" s="42"/>
      <c r="S44" s="3"/>
    </row>
    <row r="45" spans="1:19" x14ac:dyDescent="0.15">
      <c r="A45" s="5"/>
      <c r="B45" s="5"/>
      <c r="C45" s="3"/>
      <c r="D45" s="3" t="s">
        <v>18</v>
      </c>
      <c r="E45" s="3"/>
      <c r="F45" s="3"/>
      <c r="G45" s="3"/>
      <c r="H45" s="5" t="s">
        <v>51</v>
      </c>
      <c r="I45" s="3"/>
      <c r="J45" s="3"/>
      <c r="K45" s="5"/>
      <c r="L45" s="5" t="s">
        <v>21</v>
      </c>
      <c r="M45" s="5"/>
      <c r="N45" s="3"/>
      <c r="O45" s="3"/>
      <c r="P45" s="3"/>
      <c r="Q45" s="3"/>
      <c r="R45" s="3"/>
      <c r="S45" s="3"/>
    </row>
    <row r="46" spans="1:19" x14ac:dyDescent="0.15">
      <c r="A46" s="25" t="s">
        <v>16</v>
      </c>
      <c r="B46" s="25"/>
      <c r="C46" s="34" t="s">
        <v>19</v>
      </c>
      <c r="D46" s="35"/>
      <c r="E46" s="36">
        <f>+B38</f>
        <v>0</v>
      </c>
      <c r="F46" s="3"/>
      <c r="G46" s="34" t="s">
        <v>19</v>
      </c>
      <c r="H46" s="35"/>
      <c r="I46" s="49">
        <v>0</v>
      </c>
      <c r="J46" s="3"/>
      <c r="K46" s="50" t="s">
        <v>19</v>
      </c>
      <c r="L46" s="48"/>
      <c r="M46" s="49">
        <f>+B42</f>
        <v>0</v>
      </c>
      <c r="N46" s="3"/>
      <c r="O46" s="3"/>
      <c r="P46" s="3"/>
      <c r="Q46" s="3"/>
      <c r="R46" s="3"/>
      <c r="S46" s="3"/>
    </row>
    <row r="47" spans="1:19" ht="18" x14ac:dyDescent="0.2">
      <c r="A47" s="25" t="s">
        <v>17</v>
      </c>
      <c r="B47" s="25"/>
      <c r="C47" s="37" t="s">
        <v>20</v>
      </c>
      <c r="D47" s="38"/>
      <c r="E47" s="39">
        <f>+Q38</f>
        <v>0</v>
      </c>
      <c r="F47" s="23" t="s">
        <v>50</v>
      </c>
      <c r="G47" s="37" t="s">
        <v>20</v>
      </c>
      <c r="H47" s="38"/>
      <c r="I47" s="51">
        <v>0</v>
      </c>
      <c r="J47" s="23" t="s">
        <v>49</v>
      </c>
      <c r="K47" s="53" t="s">
        <v>20</v>
      </c>
      <c r="L47" s="24"/>
      <c r="M47" s="51">
        <f>+Q42</f>
        <v>0</v>
      </c>
      <c r="N47" s="3"/>
      <c r="O47" s="3"/>
      <c r="P47" s="3"/>
      <c r="Q47" s="3"/>
      <c r="R47" s="3"/>
      <c r="S47" s="3"/>
    </row>
    <row r="48" spans="1:19" x14ac:dyDescent="0.15">
      <c r="A48" s="5"/>
      <c r="B48" s="5"/>
      <c r="C48" s="54" t="s">
        <v>53</v>
      </c>
      <c r="D48" s="40"/>
      <c r="E48" s="41">
        <f>+E46-E47</f>
        <v>0</v>
      </c>
      <c r="F48" s="3"/>
      <c r="G48" s="54" t="s">
        <v>53</v>
      </c>
      <c r="H48" s="40"/>
      <c r="I48" s="51">
        <f>+I46-I47</f>
        <v>0</v>
      </c>
      <c r="J48" s="3"/>
      <c r="K48" s="54" t="s">
        <v>53</v>
      </c>
      <c r="L48" s="52"/>
      <c r="M48" s="51">
        <f>+M46-M47</f>
        <v>0</v>
      </c>
      <c r="N48" s="3"/>
      <c r="O48" s="3"/>
      <c r="P48" s="3"/>
      <c r="Q48" s="3"/>
      <c r="R48" s="3"/>
      <c r="S48" s="3"/>
    </row>
    <row r="49" spans="1:19" x14ac:dyDescent="0.15">
      <c r="A49" s="5"/>
      <c r="B49" s="5"/>
      <c r="C49" s="3"/>
      <c r="D49" s="3"/>
      <c r="E49" s="3"/>
      <c r="F49" s="3"/>
      <c r="G49" s="3"/>
      <c r="H49" s="3"/>
      <c r="I49" s="3"/>
      <c r="J49" s="3"/>
      <c r="K49" s="3"/>
      <c r="L49" s="3"/>
      <c r="M49" s="3"/>
      <c r="N49" s="3"/>
      <c r="O49" s="3"/>
      <c r="P49" s="3"/>
      <c r="Q49" s="3"/>
      <c r="R49" s="3"/>
      <c r="S49" s="3"/>
    </row>
    <row r="50" spans="1:19" x14ac:dyDescent="0.15">
      <c r="A50" s="134" t="s">
        <v>293</v>
      </c>
      <c r="B50" s="5"/>
    </row>
    <row r="51" spans="1:19" x14ac:dyDescent="0.15">
      <c r="B51" s="5"/>
    </row>
  </sheetData>
  <sheetProtection password="CC33" sheet="1" objects="1" scenarios="1" formatCells="0" formatColumns="0" selectLockedCells="1"/>
  <phoneticPr fontId="2" type="noConversion"/>
  <printOptions gridLines="1"/>
  <pageMargins left="0.56000000000000005" right="0.51" top="1" bottom="1" header="0.5" footer="0.5"/>
  <pageSetup scale="48" orientation="landscape" horizontalDpi="300" verticalDpi="300" r:id="rId1"/>
  <headerFooter alignWithMargins="0">
    <oddHeader>&amp;C&amp;"Arial,Bold"&amp;12Monthly Budget</oddHeader>
    <oddFooter>&amp;L&amp;F
&amp;A&amp;R&amp;D &amp;T</oddFooter>
  </headerFooter>
  <colBreaks count="1" manualBreakCount="1">
    <brk id="10" max="47" man="1"/>
  </colBreaks>
  <ignoredErrors>
    <ignoredError sqref="Q22:Q37 Q20" formulaRange="1"/>
    <ignoredError sqref="R7 R21" 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59999389629810485"/>
    <pageSetUpPr fitToPage="1"/>
  </sheetPr>
  <dimension ref="A1:T51"/>
  <sheetViews>
    <sheetView zoomScale="90" zoomScaleNormal="90" zoomScalePageLayoutView="90" workbookViewId="0">
      <pane xSplit="1" ySplit="5" topLeftCell="B6" activePane="bottomRight" state="frozen"/>
      <selection pane="topRight" activeCell="B1" sqref="B1"/>
      <selection pane="bottomLeft" activeCell="A6" sqref="A6"/>
      <selection pane="bottomRight" activeCell="B22" sqref="B22:P37"/>
    </sheetView>
  </sheetViews>
  <sheetFormatPr baseColWidth="10" defaultColWidth="8.83203125" defaultRowHeight="13" x14ac:dyDescent="0.15"/>
  <cols>
    <col min="1" max="1" width="13.6640625" style="2" customWidth="1"/>
    <col min="2" max="2" width="16.33203125" customWidth="1"/>
    <col min="3" max="16" width="13.6640625" customWidth="1"/>
    <col min="17" max="17" width="15.6640625" customWidth="1"/>
    <col min="18" max="18" width="14.6640625" customWidth="1"/>
  </cols>
  <sheetData>
    <row r="1" spans="1:19" s="59" customFormat="1" ht="18" x14ac:dyDescent="0.2">
      <c r="A1" s="22" t="s">
        <v>1</v>
      </c>
      <c r="B1" s="22" t="s">
        <v>31</v>
      </c>
      <c r="C1" s="22" t="s">
        <v>3</v>
      </c>
      <c r="D1" s="64">
        <f>'Monthly Budget'!$F$3</f>
        <v>0</v>
      </c>
      <c r="R1" s="24" t="s">
        <v>18</v>
      </c>
    </row>
    <row r="2" spans="1:19" s="5" customFormat="1" x14ac:dyDescent="0.15">
      <c r="C2" s="5" t="s">
        <v>28</v>
      </c>
      <c r="J2" s="380" t="s">
        <v>304</v>
      </c>
      <c r="M2" s="5" t="s">
        <v>336</v>
      </c>
      <c r="P2" s="5" t="s">
        <v>302</v>
      </c>
      <c r="Q2" s="5" t="s">
        <v>22</v>
      </c>
      <c r="R2" s="24" t="s">
        <v>52</v>
      </c>
    </row>
    <row r="3" spans="1:19" s="5" customFormat="1" ht="14" thickBot="1" x14ac:dyDescent="0.2">
      <c r="A3" s="24" t="s">
        <v>4</v>
      </c>
      <c r="B3" s="24" t="s">
        <v>5</v>
      </c>
      <c r="C3" s="5" t="s">
        <v>29</v>
      </c>
      <c r="D3" s="5" t="s">
        <v>6</v>
      </c>
      <c r="E3" s="5" t="s">
        <v>7</v>
      </c>
      <c r="F3" s="5" t="s">
        <v>8</v>
      </c>
      <c r="G3" s="5" t="s">
        <v>26</v>
      </c>
      <c r="H3" s="5" t="s">
        <v>27</v>
      </c>
      <c r="I3" s="5" t="s">
        <v>9</v>
      </c>
      <c r="J3" s="5" t="s">
        <v>303</v>
      </c>
      <c r="K3" s="5" t="s">
        <v>10</v>
      </c>
      <c r="L3" s="5" t="s">
        <v>11</v>
      </c>
      <c r="M3" s="5" t="s">
        <v>297</v>
      </c>
      <c r="N3" s="5" t="s">
        <v>12</v>
      </c>
      <c r="O3" s="5" t="s">
        <v>30</v>
      </c>
      <c r="P3" s="5" t="s">
        <v>301</v>
      </c>
      <c r="Q3" s="5" t="s">
        <v>23</v>
      </c>
      <c r="R3" s="595" t="s">
        <v>25</v>
      </c>
    </row>
    <row r="4" spans="1:19" s="1" customFormat="1" ht="27" thickBot="1" x14ac:dyDescent="0.2">
      <c r="A4" s="25" t="s">
        <v>13</v>
      </c>
      <c r="B4" s="42">
        <f>+'Monthly Budget'!B8</f>
        <v>0</v>
      </c>
      <c r="C4" s="26">
        <f>+'Monthly Budget'!C8</f>
        <v>0</v>
      </c>
      <c r="D4" s="26">
        <f>+'Monthly Budget'!D8</f>
        <v>0</v>
      </c>
      <c r="E4" s="26">
        <f>+'Monthly Budget'!E8</f>
        <v>0</v>
      </c>
      <c r="F4" s="26">
        <f>+'Monthly Budget'!F8</f>
        <v>0</v>
      </c>
      <c r="G4" s="26">
        <f>+'Monthly Budget'!G8</f>
        <v>0</v>
      </c>
      <c r="H4" s="26">
        <f>+'Monthly Budget'!H8</f>
        <v>0</v>
      </c>
      <c r="I4" s="26">
        <f>+'Monthly Budget'!I8</f>
        <v>0</v>
      </c>
      <c r="J4" s="26">
        <f>+'Monthly Budget'!J8</f>
        <v>0</v>
      </c>
      <c r="K4" s="26">
        <f>+'Monthly Budget'!K8</f>
        <v>0</v>
      </c>
      <c r="L4" s="26">
        <f>+'Monthly Budget'!L8</f>
        <v>0</v>
      </c>
      <c r="M4" s="26">
        <f>+'Monthly Budget'!M8</f>
        <v>0</v>
      </c>
      <c r="N4" s="26">
        <f>+'Monthly Budget'!N8</f>
        <v>0</v>
      </c>
      <c r="O4" s="26">
        <f>+'Monthly Budget'!O8</f>
        <v>0</v>
      </c>
      <c r="P4" s="26">
        <f>+'Monthly Budget'!P8</f>
        <v>0</v>
      </c>
      <c r="Q4" s="26">
        <f>SUM(C4:P4)</f>
        <v>0</v>
      </c>
      <c r="R4" s="55">
        <f>+B4-Q4</f>
        <v>0</v>
      </c>
      <c r="S4" s="26"/>
    </row>
    <row r="5" spans="1:19" x14ac:dyDescent="0.15">
      <c r="A5" s="5" t="s">
        <v>0</v>
      </c>
      <c r="B5" s="43"/>
      <c r="C5" s="28"/>
      <c r="D5" s="28"/>
      <c r="E5" s="28"/>
      <c r="F5" s="28"/>
      <c r="G5" s="28"/>
      <c r="H5" s="28"/>
      <c r="I5" s="28"/>
      <c r="J5" s="28"/>
      <c r="K5" s="28"/>
      <c r="L5" s="28"/>
      <c r="M5" s="28"/>
      <c r="N5" s="28"/>
      <c r="O5" s="28"/>
      <c r="P5" s="28"/>
      <c r="Q5" s="28"/>
      <c r="R5" s="28"/>
      <c r="S5" s="3"/>
    </row>
    <row r="6" spans="1:19" x14ac:dyDescent="0.15">
      <c r="A6" s="5">
        <v>1</v>
      </c>
      <c r="B6" s="65"/>
      <c r="C6" s="56"/>
      <c r="D6" s="56"/>
      <c r="E6" s="56"/>
      <c r="F6" s="56"/>
      <c r="G6" s="56"/>
      <c r="H6" s="56"/>
      <c r="I6" s="56"/>
      <c r="J6" s="56"/>
      <c r="K6" s="56"/>
      <c r="L6" s="56"/>
      <c r="M6" s="56"/>
      <c r="N6" s="56"/>
      <c r="O6" s="56"/>
      <c r="P6" s="56"/>
      <c r="Q6" s="26">
        <f t="shared" ref="Q6:Q20" si="0">SUM(C6:P6)</f>
        <v>0</v>
      </c>
      <c r="R6" s="27">
        <f>+B6-Q6</f>
        <v>0</v>
      </c>
      <c r="S6" s="3"/>
    </row>
    <row r="7" spans="1:19" x14ac:dyDescent="0.15">
      <c r="A7" s="5">
        <v>2</v>
      </c>
      <c r="B7" s="65"/>
      <c r="C7" s="56"/>
      <c r="D7" s="56"/>
      <c r="E7" s="56"/>
      <c r="F7" s="56"/>
      <c r="G7" s="56"/>
      <c r="H7" s="56"/>
      <c r="I7" s="56"/>
      <c r="J7" s="56"/>
      <c r="K7" s="56"/>
      <c r="L7" s="56"/>
      <c r="M7" s="56"/>
      <c r="N7" s="56"/>
      <c r="O7" s="56"/>
      <c r="P7" s="56"/>
      <c r="Q7" s="26">
        <f t="shared" si="0"/>
        <v>0</v>
      </c>
      <c r="R7" s="27">
        <f>+B7-Q7+R6</f>
        <v>0</v>
      </c>
      <c r="S7" s="3"/>
    </row>
    <row r="8" spans="1:19" x14ac:dyDescent="0.15">
      <c r="A8" s="5">
        <v>3</v>
      </c>
      <c r="B8" s="65"/>
      <c r="C8" s="56"/>
      <c r="D8" s="56"/>
      <c r="E8" s="56"/>
      <c r="F8" s="56"/>
      <c r="G8" s="56"/>
      <c r="H8" s="56"/>
      <c r="I8" s="56"/>
      <c r="J8" s="56"/>
      <c r="K8" s="56"/>
      <c r="L8" s="56"/>
      <c r="M8" s="56"/>
      <c r="N8" s="56"/>
      <c r="O8" s="56"/>
      <c r="P8" s="56"/>
      <c r="Q8" s="26">
        <f t="shared" si="0"/>
        <v>0</v>
      </c>
      <c r="R8" s="27">
        <f t="shared" ref="R8:R37" si="1">+B8-Q8+R7</f>
        <v>0</v>
      </c>
      <c r="S8" s="3"/>
    </row>
    <row r="9" spans="1:19" x14ac:dyDescent="0.15">
      <c r="A9" s="5">
        <v>4</v>
      </c>
      <c r="B9" s="65"/>
      <c r="C9" s="56"/>
      <c r="D9" s="56"/>
      <c r="E9" s="56"/>
      <c r="F9" s="56"/>
      <c r="G9" s="56"/>
      <c r="H9" s="56"/>
      <c r="I9" s="56"/>
      <c r="J9" s="56"/>
      <c r="K9" s="56"/>
      <c r="L9" s="56"/>
      <c r="M9" s="56"/>
      <c r="N9" s="56"/>
      <c r="O9" s="56"/>
      <c r="P9" s="56"/>
      <c r="Q9" s="26">
        <f t="shared" si="0"/>
        <v>0</v>
      </c>
      <c r="R9" s="27">
        <f t="shared" si="1"/>
        <v>0</v>
      </c>
      <c r="S9" s="3"/>
    </row>
    <row r="10" spans="1:19" x14ac:dyDescent="0.15">
      <c r="A10" s="5">
        <v>5</v>
      </c>
      <c r="B10" s="65"/>
      <c r="C10" s="56"/>
      <c r="D10" s="56"/>
      <c r="E10" s="56"/>
      <c r="F10" s="57"/>
      <c r="G10" s="56"/>
      <c r="H10" s="56"/>
      <c r="I10" s="56"/>
      <c r="J10" s="56"/>
      <c r="K10" s="56"/>
      <c r="L10" s="56"/>
      <c r="M10" s="56"/>
      <c r="N10" s="56"/>
      <c r="O10" s="56"/>
      <c r="P10" s="56"/>
      <c r="Q10" s="26">
        <f t="shared" si="0"/>
        <v>0</v>
      </c>
      <c r="R10" s="27">
        <f t="shared" si="1"/>
        <v>0</v>
      </c>
      <c r="S10" s="3"/>
    </row>
    <row r="11" spans="1:19" x14ac:dyDescent="0.15">
      <c r="A11" s="5">
        <v>6</v>
      </c>
      <c r="B11" s="65"/>
      <c r="C11" s="56"/>
      <c r="D11" s="56"/>
      <c r="E11" s="57"/>
      <c r="F11" s="56"/>
      <c r="G11" s="56"/>
      <c r="H11" s="56"/>
      <c r="I11" s="56"/>
      <c r="J11" s="56"/>
      <c r="K11" s="56"/>
      <c r="L11" s="56"/>
      <c r="M11" s="56"/>
      <c r="N11" s="56"/>
      <c r="O11" s="56"/>
      <c r="P11" s="56"/>
      <c r="Q11" s="26">
        <f t="shared" si="0"/>
        <v>0</v>
      </c>
      <c r="R11" s="27">
        <f t="shared" si="1"/>
        <v>0</v>
      </c>
      <c r="S11" s="3"/>
    </row>
    <row r="12" spans="1:19" x14ac:dyDescent="0.15">
      <c r="A12" s="5">
        <v>7</v>
      </c>
      <c r="B12" s="65"/>
      <c r="C12" s="56"/>
      <c r="D12" s="56"/>
      <c r="E12" s="56"/>
      <c r="F12" s="56"/>
      <c r="G12" s="56"/>
      <c r="H12" s="56"/>
      <c r="I12" s="56"/>
      <c r="J12" s="56"/>
      <c r="K12" s="56"/>
      <c r="L12" s="56"/>
      <c r="M12" s="56"/>
      <c r="N12" s="56"/>
      <c r="O12" s="56"/>
      <c r="P12" s="56"/>
      <c r="Q12" s="26">
        <f t="shared" si="0"/>
        <v>0</v>
      </c>
      <c r="R12" s="27">
        <f t="shared" si="1"/>
        <v>0</v>
      </c>
      <c r="S12" s="3"/>
    </row>
    <row r="13" spans="1:19" x14ac:dyDescent="0.15">
      <c r="A13" s="5">
        <v>8</v>
      </c>
      <c r="B13" s="65"/>
      <c r="C13" s="56"/>
      <c r="D13" s="56"/>
      <c r="E13" s="56"/>
      <c r="F13" s="56"/>
      <c r="G13" s="56"/>
      <c r="H13" s="56"/>
      <c r="I13" s="56"/>
      <c r="J13" s="56"/>
      <c r="K13" s="56"/>
      <c r="L13" s="56"/>
      <c r="M13" s="56"/>
      <c r="N13" s="56"/>
      <c r="O13" s="56"/>
      <c r="P13" s="56"/>
      <c r="Q13" s="26">
        <f t="shared" si="0"/>
        <v>0</v>
      </c>
      <c r="R13" s="27">
        <f t="shared" si="1"/>
        <v>0</v>
      </c>
      <c r="S13" s="3"/>
    </row>
    <row r="14" spans="1:19" x14ac:dyDescent="0.15">
      <c r="A14" s="5">
        <v>9</v>
      </c>
      <c r="B14" s="65"/>
      <c r="C14" s="56"/>
      <c r="D14" s="56"/>
      <c r="E14" s="56"/>
      <c r="F14" s="56"/>
      <c r="G14" s="56"/>
      <c r="H14" s="57"/>
      <c r="I14" s="56"/>
      <c r="J14" s="56"/>
      <c r="K14" s="56"/>
      <c r="L14" s="56"/>
      <c r="M14" s="56"/>
      <c r="N14" s="56"/>
      <c r="O14" s="56"/>
      <c r="P14" s="56"/>
      <c r="Q14" s="26">
        <f t="shared" si="0"/>
        <v>0</v>
      </c>
      <c r="R14" s="27">
        <f t="shared" si="1"/>
        <v>0</v>
      </c>
      <c r="S14" s="3"/>
    </row>
    <row r="15" spans="1:19" x14ac:dyDescent="0.15">
      <c r="A15" s="5">
        <v>10</v>
      </c>
      <c r="B15" s="65"/>
      <c r="C15" s="56"/>
      <c r="D15" s="56"/>
      <c r="E15" s="56"/>
      <c r="F15" s="56"/>
      <c r="G15" s="56"/>
      <c r="H15" s="57"/>
      <c r="I15" s="56"/>
      <c r="J15" s="56"/>
      <c r="K15" s="56"/>
      <c r="L15" s="56"/>
      <c r="M15" s="56"/>
      <c r="N15" s="56"/>
      <c r="O15" s="56"/>
      <c r="P15" s="56"/>
      <c r="Q15" s="26">
        <f t="shared" si="0"/>
        <v>0</v>
      </c>
      <c r="R15" s="27">
        <f t="shared" si="1"/>
        <v>0</v>
      </c>
      <c r="S15" s="3"/>
    </row>
    <row r="16" spans="1:19" x14ac:dyDescent="0.15">
      <c r="A16" s="5">
        <v>11</v>
      </c>
      <c r="B16" s="65"/>
      <c r="C16" s="56"/>
      <c r="D16" s="56"/>
      <c r="E16" s="56"/>
      <c r="F16" s="56"/>
      <c r="G16" s="56"/>
      <c r="H16" s="56"/>
      <c r="I16" s="56"/>
      <c r="J16" s="56"/>
      <c r="K16" s="56"/>
      <c r="L16" s="56"/>
      <c r="M16" s="56"/>
      <c r="N16" s="56"/>
      <c r="O16" s="56"/>
      <c r="P16" s="56"/>
      <c r="Q16" s="26">
        <f t="shared" si="0"/>
        <v>0</v>
      </c>
      <c r="R16" s="27">
        <f t="shared" si="1"/>
        <v>0</v>
      </c>
      <c r="S16" s="3"/>
    </row>
    <row r="17" spans="1:20" x14ac:dyDescent="0.15">
      <c r="A17" s="5">
        <v>12</v>
      </c>
      <c r="B17" s="65"/>
      <c r="C17" s="56"/>
      <c r="D17" s="56"/>
      <c r="E17" s="56"/>
      <c r="F17" s="56"/>
      <c r="G17" s="56"/>
      <c r="H17" s="56"/>
      <c r="I17" s="56"/>
      <c r="J17" s="56"/>
      <c r="K17" s="56"/>
      <c r="L17" s="56"/>
      <c r="M17" s="56"/>
      <c r="N17" s="56"/>
      <c r="O17" s="56"/>
      <c r="P17" s="56"/>
      <c r="Q17" s="26">
        <f t="shared" si="0"/>
        <v>0</v>
      </c>
      <c r="R17" s="27">
        <f t="shared" si="1"/>
        <v>0</v>
      </c>
      <c r="S17" s="3"/>
    </row>
    <row r="18" spans="1:20" x14ac:dyDescent="0.15">
      <c r="A18" s="5">
        <v>13</v>
      </c>
      <c r="B18" s="65"/>
      <c r="C18" s="56"/>
      <c r="D18" s="56"/>
      <c r="E18" s="56"/>
      <c r="F18" s="56"/>
      <c r="G18" s="56"/>
      <c r="H18" s="56"/>
      <c r="I18" s="56"/>
      <c r="J18" s="56"/>
      <c r="K18" s="56"/>
      <c r="L18" s="56"/>
      <c r="M18" s="56"/>
      <c r="N18" s="56"/>
      <c r="O18" s="56"/>
      <c r="P18" s="56"/>
      <c r="Q18" s="26">
        <f t="shared" si="0"/>
        <v>0</v>
      </c>
      <c r="R18" s="27">
        <f t="shared" si="1"/>
        <v>0</v>
      </c>
      <c r="S18" s="3"/>
    </row>
    <row r="19" spans="1:20" x14ac:dyDescent="0.15">
      <c r="A19" s="5">
        <v>14</v>
      </c>
      <c r="B19" s="65"/>
      <c r="C19" s="56"/>
      <c r="D19" s="56"/>
      <c r="E19" s="56"/>
      <c r="F19" s="56"/>
      <c r="G19" s="56"/>
      <c r="H19" s="56"/>
      <c r="I19" s="56"/>
      <c r="J19" s="56"/>
      <c r="K19" s="56"/>
      <c r="L19" s="56"/>
      <c r="M19" s="56"/>
      <c r="N19" s="56"/>
      <c r="O19" s="56"/>
      <c r="P19" s="56"/>
      <c r="Q19" s="26">
        <f t="shared" si="0"/>
        <v>0</v>
      </c>
      <c r="R19" s="27">
        <f t="shared" si="1"/>
        <v>0</v>
      </c>
      <c r="S19" s="3"/>
    </row>
    <row r="20" spans="1:20" ht="14" thickBot="1" x14ac:dyDescent="0.2">
      <c r="A20" s="5">
        <v>15</v>
      </c>
      <c r="B20" s="65"/>
      <c r="C20" s="56"/>
      <c r="D20" s="56"/>
      <c r="E20" s="56"/>
      <c r="F20" s="56"/>
      <c r="G20" s="56"/>
      <c r="H20" s="56"/>
      <c r="I20" s="56"/>
      <c r="J20" s="56"/>
      <c r="K20" s="56"/>
      <c r="L20" s="56"/>
      <c r="M20" s="56"/>
      <c r="N20" s="56"/>
      <c r="O20" s="56"/>
      <c r="P20" s="56"/>
      <c r="Q20" s="26">
        <f t="shared" si="0"/>
        <v>0</v>
      </c>
      <c r="R20" s="27">
        <f t="shared" si="1"/>
        <v>0</v>
      </c>
      <c r="S20" s="3"/>
    </row>
    <row r="21" spans="1:20" s="4" customFormat="1" ht="27" thickBot="1" x14ac:dyDescent="0.2">
      <c r="A21" s="29" t="s">
        <v>14</v>
      </c>
      <c r="B21" s="44">
        <f>SUM(B6:B20)</f>
        <v>0</v>
      </c>
      <c r="C21" s="30">
        <f t="shared" ref="C21:P21" si="2">SUM(C6:C20)</f>
        <v>0</v>
      </c>
      <c r="D21" s="30">
        <f t="shared" si="2"/>
        <v>0</v>
      </c>
      <c r="E21" s="30">
        <f t="shared" si="2"/>
        <v>0</v>
      </c>
      <c r="F21" s="30">
        <f t="shared" si="2"/>
        <v>0</v>
      </c>
      <c r="G21" s="30">
        <f t="shared" si="2"/>
        <v>0</v>
      </c>
      <c r="H21" s="30">
        <f t="shared" si="2"/>
        <v>0</v>
      </c>
      <c r="I21" s="30">
        <f t="shared" si="2"/>
        <v>0</v>
      </c>
      <c r="J21" s="30">
        <f t="shared" si="2"/>
        <v>0</v>
      </c>
      <c r="K21" s="30">
        <f t="shared" si="2"/>
        <v>0</v>
      </c>
      <c r="L21" s="30">
        <f t="shared" si="2"/>
        <v>0</v>
      </c>
      <c r="M21" s="30">
        <f t="shared" si="2"/>
        <v>0</v>
      </c>
      <c r="N21" s="30">
        <f t="shared" si="2"/>
        <v>0</v>
      </c>
      <c r="O21" s="30">
        <f t="shared" si="2"/>
        <v>0</v>
      </c>
      <c r="P21" s="30">
        <f t="shared" si="2"/>
        <v>0</v>
      </c>
      <c r="Q21" s="30">
        <f>SUM(C21:P21)</f>
        <v>0</v>
      </c>
      <c r="R21" s="31">
        <f>+B21-Q21</f>
        <v>0</v>
      </c>
      <c r="S21" s="26"/>
      <c r="T21"/>
    </row>
    <row r="22" spans="1:20" x14ac:dyDescent="0.15">
      <c r="A22" s="5">
        <v>16</v>
      </c>
      <c r="B22" s="65"/>
      <c r="C22" s="56"/>
      <c r="D22" s="56"/>
      <c r="E22" s="56"/>
      <c r="F22" s="56"/>
      <c r="G22" s="56"/>
      <c r="H22" s="56"/>
      <c r="I22" s="56"/>
      <c r="J22" s="56"/>
      <c r="K22" s="56"/>
      <c r="L22" s="56"/>
      <c r="M22" s="56"/>
      <c r="N22" s="56"/>
      <c r="O22" s="56"/>
      <c r="P22" s="56"/>
      <c r="Q22" s="26">
        <f t="shared" ref="Q22:Q37" si="3">SUM(C22:P22)</f>
        <v>0</v>
      </c>
      <c r="R22" s="27">
        <f t="shared" si="1"/>
        <v>0</v>
      </c>
      <c r="S22" s="3"/>
    </row>
    <row r="23" spans="1:20" x14ac:dyDescent="0.15">
      <c r="A23" s="5">
        <v>17</v>
      </c>
      <c r="B23" s="65"/>
      <c r="C23" s="56"/>
      <c r="D23" s="56"/>
      <c r="E23" s="56"/>
      <c r="F23" s="56"/>
      <c r="G23" s="56"/>
      <c r="H23" s="56"/>
      <c r="I23" s="56"/>
      <c r="J23" s="56"/>
      <c r="K23" s="56"/>
      <c r="L23" s="56"/>
      <c r="M23" s="56"/>
      <c r="N23" s="56"/>
      <c r="O23" s="56"/>
      <c r="P23" s="56"/>
      <c r="Q23" s="26">
        <f t="shared" si="3"/>
        <v>0</v>
      </c>
      <c r="R23" s="27">
        <f t="shared" si="1"/>
        <v>0</v>
      </c>
      <c r="S23" s="3"/>
    </row>
    <row r="24" spans="1:20" x14ac:dyDescent="0.15">
      <c r="A24" s="5">
        <v>18</v>
      </c>
      <c r="B24" s="65"/>
      <c r="C24" s="56"/>
      <c r="D24" s="56"/>
      <c r="E24" s="56"/>
      <c r="F24" s="56"/>
      <c r="G24" s="56"/>
      <c r="H24" s="56"/>
      <c r="I24" s="56"/>
      <c r="J24" s="56"/>
      <c r="K24" s="56"/>
      <c r="L24" s="56"/>
      <c r="M24" s="56"/>
      <c r="N24" s="56"/>
      <c r="O24" s="56"/>
      <c r="P24" s="56"/>
      <c r="Q24" s="26">
        <f t="shared" si="3"/>
        <v>0</v>
      </c>
      <c r="R24" s="27">
        <f t="shared" si="1"/>
        <v>0</v>
      </c>
      <c r="S24" s="3"/>
    </row>
    <row r="25" spans="1:20" x14ac:dyDescent="0.15">
      <c r="A25" s="5">
        <v>19</v>
      </c>
      <c r="B25" s="65"/>
      <c r="C25" s="56"/>
      <c r="D25" s="56"/>
      <c r="E25" s="56"/>
      <c r="F25" s="56"/>
      <c r="G25" s="56"/>
      <c r="H25" s="56"/>
      <c r="I25" s="56"/>
      <c r="J25" s="56"/>
      <c r="K25" s="56"/>
      <c r="L25" s="56"/>
      <c r="M25" s="56"/>
      <c r="N25" s="56"/>
      <c r="O25" s="56"/>
      <c r="P25" s="56"/>
      <c r="Q25" s="26">
        <f t="shared" si="3"/>
        <v>0</v>
      </c>
      <c r="R25" s="27">
        <f t="shared" si="1"/>
        <v>0</v>
      </c>
      <c r="S25" s="3"/>
    </row>
    <row r="26" spans="1:20" x14ac:dyDescent="0.15">
      <c r="A26" s="5">
        <v>20</v>
      </c>
      <c r="B26" s="65"/>
      <c r="C26" s="56"/>
      <c r="D26" s="56"/>
      <c r="E26" s="56"/>
      <c r="F26" s="56"/>
      <c r="G26" s="56"/>
      <c r="H26" s="56"/>
      <c r="I26" s="56"/>
      <c r="J26" s="56"/>
      <c r="K26" s="56"/>
      <c r="L26" s="56"/>
      <c r="M26" s="56"/>
      <c r="N26" s="56"/>
      <c r="O26" s="56"/>
      <c r="P26" s="56"/>
      <c r="Q26" s="26">
        <f t="shared" si="3"/>
        <v>0</v>
      </c>
      <c r="R26" s="27">
        <f t="shared" si="1"/>
        <v>0</v>
      </c>
      <c r="S26" s="3"/>
    </row>
    <row r="27" spans="1:20" x14ac:dyDescent="0.15">
      <c r="A27" s="5">
        <v>21</v>
      </c>
      <c r="B27" s="65"/>
      <c r="C27" s="56"/>
      <c r="D27" s="56"/>
      <c r="E27" s="56"/>
      <c r="F27" s="56"/>
      <c r="G27" s="56"/>
      <c r="H27" s="56"/>
      <c r="I27" s="56"/>
      <c r="J27" s="56"/>
      <c r="K27" s="56"/>
      <c r="L27" s="56"/>
      <c r="M27" s="56"/>
      <c r="N27" s="56"/>
      <c r="O27" s="56"/>
      <c r="P27" s="56"/>
      <c r="Q27" s="26">
        <f t="shared" si="3"/>
        <v>0</v>
      </c>
      <c r="R27" s="27">
        <f t="shared" si="1"/>
        <v>0</v>
      </c>
      <c r="S27" s="3"/>
    </row>
    <row r="28" spans="1:20" x14ac:dyDescent="0.15">
      <c r="A28" s="5">
        <v>22</v>
      </c>
      <c r="B28" s="65"/>
      <c r="C28" s="56"/>
      <c r="D28" s="56"/>
      <c r="E28" s="56"/>
      <c r="F28" s="56"/>
      <c r="G28" s="56"/>
      <c r="H28" s="56"/>
      <c r="I28" s="56"/>
      <c r="J28" s="56"/>
      <c r="K28" s="56"/>
      <c r="L28" s="56"/>
      <c r="M28" s="56"/>
      <c r="N28" s="56"/>
      <c r="O28" s="56"/>
      <c r="P28" s="56"/>
      <c r="Q28" s="26">
        <f t="shared" si="3"/>
        <v>0</v>
      </c>
      <c r="R28" s="27">
        <f t="shared" si="1"/>
        <v>0</v>
      </c>
      <c r="S28" s="3"/>
    </row>
    <row r="29" spans="1:20" x14ac:dyDescent="0.15">
      <c r="A29" s="5">
        <v>23</v>
      </c>
      <c r="B29" s="65"/>
      <c r="C29" s="56"/>
      <c r="D29" s="56"/>
      <c r="E29" s="56"/>
      <c r="F29" s="56"/>
      <c r="G29" s="56"/>
      <c r="H29" s="56"/>
      <c r="I29" s="56"/>
      <c r="J29" s="56"/>
      <c r="K29" s="56"/>
      <c r="L29" s="56"/>
      <c r="M29" s="56"/>
      <c r="N29" s="56"/>
      <c r="O29" s="56"/>
      <c r="P29" s="56"/>
      <c r="Q29" s="26">
        <f t="shared" si="3"/>
        <v>0</v>
      </c>
      <c r="R29" s="27">
        <f t="shared" si="1"/>
        <v>0</v>
      </c>
      <c r="S29" s="3"/>
    </row>
    <row r="30" spans="1:20" x14ac:dyDescent="0.15">
      <c r="A30" s="5">
        <v>24</v>
      </c>
      <c r="B30" s="65"/>
      <c r="C30" s="56"/>
      <c r="D30" s="56"/>
      <c r="E30" s="56"/>
      <c r="F30" s="56"/>
      <c r="G30" s="56"/>
      <c r="H30" s="56"/>
      <c r="I30" s="56"/>
      <c r="J30" s="56"/>
      <c r="K30" s="56"/>
      <c r="L30" s="56"/>
      <c r="M30" s="56"/>
      <c r="N30" s="56"/>
      <c r="O30" s="56"/>
      <c r="P30" s="56"/>
      <c r="Q30" s="26">
        <f t="shared" si="3"/>
        <v>0</v>
      </c>
      <c r="R30" s="27">
        <f t="shared" si="1"/>
        <v>0</v>
      </c>
      <c r="S30" s="3"/>
    </row>
    <row r="31" spans="1:20" x14ac:dyDescent="0.15">
      <c r="A31" s="5">
        <v>25</v>
      </c>
      <c r="B31" s="65"/>
      <c r="C31" s="56"/>
      <c r="D31" s="56"/>
      <c r="E31" s="56"/>
      <c r="F31" s="56"/>
      <c r="G31" s="56"/>
      <c r="H31" s="56"/>
      <c r="I31" s="56"/>
      <c r="J31" s="56"/>
      <c r="K31" s="56"/>
      <c r="L31" s="56"/>
      <c r="M31" s="56"/>
      <c r="N31" s="56"/>
      <c r="O31" s="56"/>
      <c r="P31" s="56"/>
      <c r="Q31" s="26">
        <f t="shared" si="3"/>
        <v>0</v>
      </c>
      <c r="R31" s="27">
        <f t="shared" si="1"/>
        <v>0</v>
      </c>
      <c r="S31" s="3"/>
    </row>
    <row r="32" spans="1:20" x14ac:dyDescent="0.15">
      <c r="A32" s="5">
        <v>26</v>
      </c>
      <c r="B32" s="65"/>
      <c r="C32" s="56"/>
      <c r="D32" s="56"/>
      <c r="E32" s="56"/>
      <c r="F32" s="56"/>
      <c r="G32" s="56"/>
      <c r="H32" s="56"/>
      <c r="I32" s="56"/>
      <c r="J32" s="56"/>
      <c r="K32" s="56"/>
      <c r="L32" s="56"/>
      <c r="M32" s="56"/>
      <c r="N32" s="56"/>
      <c r="O32" s="56"/>
      <c r="P32" s="56"/>
      <c r="Q32" s="26">
        <f t="shared" si="3"/>
        <v>0</v>
      </c>
      <c r="R32" s="27">
        <f t="shared" si="1"/>
        <v>0</v>
      </c>
      <c r="S32" s="3"/>
    </row>
    <row r="33" spans="1:19" x14ac:dyDescent="0.15">
      <c r="A33" s="5">
        <v>27</v>
      </c>
      <c r="B33" s="65"/>
      <c r="C33" s="56"/>
      <c r="D33" s="56"/>
      <c r="E33" s="56"/>
      <c r="F33" s="56"/>
      <c r="G33" s="56"/>
      <c r="H33" s="56"/>
      <c r="I33" s="56"/>
      <c r="J33" s="56"/>
      <c r="K33" s="56"/>
      <c r="L33" s="56"/>
      <c r="M33" s="56"/>
      <c r="N33" s="56"/>
      <c r="O33" s="56"/>
      <c r="P33" s="56"/>
      <c r="Q33" s="26">
        <f t="shared" si="3"/>
        <v>0</v>
      </c>
      <c r="R33" s="27">
        <f t="shared" si="1"/>
        <v>0</v>
      </c>
      <c r="S33" s="3"/>
    </row>
    <row r="34" spans="1:19" x14ac:dyDescent="0.15">
      <c r="A34" s="5">
        <v>28</v>
      </c>
      <c r="B34" s="65"/>
      <c r="C34" s="56"/>
      <c r="D34" s="56"/>
      <c r="E34" s="56"/>
      <c r="F34" s="56"/>
      <c r="G34" s="56"/>
      <c r="H34" s="56"/>
      <c r="I34" s="56"/>
      <c r="J34" s="56"/>
      <c r="K34" s="56"/>
      <c r="L34" s="56"/>
      <c r="M34" s="56"/>
      <c r="N34" s="56"/>
      <c r="O34" s="56"/>
      <c r="P34" s="56"/>
      <c r="Q34" s="26">
        <f t="shared" si="3"/>
        <v>0</v>
      </c>
      <c r="R34" s="27">
        <f t="shared" si="1"/>
        <v>0</v>
      </c>
      <c r="S34" s="3"/>
    </row>
    <row r="35" spans="1:19" x14ac:dyDescent="0.15">
      <c r="A35" s="5">
        <v>29</v>
      </c>
      <c r="B35" s="65"/>
      <c r="C35" s="56"/>
      <c r="D35" s="56"/>
      <c r="E35" s="56"/>
      <c r="F35" s="56"/>
      <c r="G35" s="56"/>
      <c r="H35" s="56"/>
      <c r="I35" s="56"/>
      <c r="J35" s="56"/>
      <c r="K35" s="56"/>
      <c r="L35" s="56"/>
      <c r="M35" s="56"/>
      <c r="N35" s="56"/>
      <c r="O35" s="56"/>
      <c r="P35" s="56"/>
      <c r="Q35" s="26">
        <f t="shared" si="3"/>
        <v>0</v>
      </c>
      <c r="R35" s="27">
        <f t="shared" si="1"/>
        <v>0</v>
      </c>
      <c r="S35" s="3"/>
    </row>
    <row r="36" spans="1:19" x14ac:dyDescent="0.15">
      <c r="A36" s="5">
        <v>30</v>
      </c>
      <c r="B36" s="65"/>
      <c r="C36" s="56"/>
      <c r="D36" s="56"/>
      <c r="E36" s="56"/>
      <c r="F36" s="56"/>
      <c r="G36" s="56"/>
      <c r="H36" s="56"/>
      <c r="I36" s="56"/>
      <c r="J36" s="56"/>
      <c r="K36" s="56"/>
      <c r="L36" s="56"/>
      <c r="M36" s="56"/>
      <c r="N36" s="56"/>
      <c r="O36" s="56"/>
      <c r="P36" s="56"/>
      <c r="Q36" s="26">
        <f t="shared" si="3"/>
        <v>0</v>
      </c>
      <c r="R36" s="27">
        <f t="shared" si="1"/>
        <v>0</v>
      </c>
      <c r="S36" s="3"/>
    </row>
    <row r="37" spans="1:19" ht="14" thickBot="1" x14ac:dyDescent="0.2">
      <c r="A37" s="5">
        <v>31</v>
      </c>
      <c r="B37" s="66"/>
      <c r="C37" s="58"/>
      <c r="D37" s="58"/>
      <c r="E37" s="58"/>
      <c r="F37" s="58"/>
      <c r="G37" s="58"/>
      <c r="H37" s="58"/>
      <c r="I37" s="58"/>
      <c r="J37" s="58"/>
      <c r="K37" s="58"/>
      <c r="L37" s="58"/>
      <c r="M37" s="58"/>
      <c r="N37" s="58"/>
      <c r="O37" s="58"/>
      <c r="P37" s="58"/>
      <c r="Q37" s="26">
        <f t="shared" si="3"/>
        <v>0</v>
      </c>
      <c r="R37" s="27">
        <f t="shared" si="1"/>
        <v>0</v>
      </c>
      <c r="S37" s="3"/>
    </row>
    <row r="38" spans="1:19" ht="27" thickBot="1" x14ac:dyDescent="0.2">
      <c r="A38" s="25" t="s">
        <v>44</v>
      </c>
      <c r="B38" s="46">
        <f t="shared" ref="B38:P38" si="4">SUM(B21:B37)</f>
        <v>0</v>
      </c>
      <c r="C38" s="32">
        <f t="shared" si="4"/>
        <v>0</v>
      </c>
      <c r="D38" s="32">
        <f t="shared" si="4"/>
        <v>0</v>
      </c>
      <c r="E38" s="32">
        <f t="shared" si="4"/>
        <v>0</v>
      </c>
      <c r="F38" s="32">
        <f t="shared" si="4"/>
        <v>0</v>
      </c>
      <c r="G38" s="32">
        <f t="shared" si="4"/>
        <v>0</v>
      </c>
      <c r="H38" s="32">
        <f t="shared" si="4"/>
        <v>0</v>
      </c>
      <c r="I38" s="32">
        <f t="shared" si="4"/>
        <v>0</v>
      </c>
      <c r="J38" s="32">
        <f t="shared" si="4"/>
        <v>0</v>
      </c>
      <c r="K38" s="32">
        <f t="shared" si="4"/>
        <v>0</v>
      </c>
      <c r="L38" s="32">
        <f t="shared" si="4"/>
        <v>0</v>
      </c>
      <c r="M38" s="32">
        <f t="shared" si="4"/>
        <v>0</v>
      </c>
      <c r="N38" s="32">
        <f t="shared" si="4"/>
        <v>0</v>
      </c>
      <c r="O38" s="32">
        <f t="shared" si="4"/>
        <v>0</v>
      </c>
      <c r="P38" s="32">
        <f t="shared" si="4"/>
        <v>0</v>
      </c>
      <c r="Q38" s="32">
        <f>SUM(C38:P38)</f>
        <v>0</v>
      </c>
      <c r="R38" s="31">
        <f>+B38-Q38</f>
        <v>0</v>
      </c>
      <c r="S38" s="3"/>
    </row>
    <row r="39" spans="1:19" ht="26" x14ac:dyDescent="0.15">
      <c r="A39" s="25" t="s">
        <v>45</v>
      </c>
      <c r="B39" s="45">
        <f>-B4+B38</f>
        <v>0</v>
      </c>
      <c r="C39" s="32">
        <f t="shared" ref="C39:Q39" si="5">+C4-C38</f>
        <v>0</v>
      </c>
      <c r="D39" s="32">
        <f t="shared" si="5"/>
        <v>0</v>
      </c>
      <c r="E39" s="32">
        <f t="shared" si="5"/>
        <v>0</v>
      </c>
      <c r="F39" s="32">
        <f t="shared" si="5"/>
        <v>0</v>
      </c>
      <c r="G39" s="32">
        <f t="shared" si="5"/>
        <v>0</v>
      </c>
      <c r="H39" s="32">
        <f t="shared" si="5"/>
        <v>0</v>
      </c>
      <c r="I39" s="32">
        <f t="shared" si="5"/>
        <v>0</v>
      </c>
      <c r="J39" s="32">
        <f t="shared" si="5"/>
        <v>0</v>
      </c>
      <c r="K39" s="32">
        <f t="shared" si="5"/>
        <v>0</v>
      </c>
      <c r="L39" s="32">
        <f t="shared" si="5"/>
        <v>0</v>
      </c>
      <c r="M39" s="32">
        <f t="shared" si="5"/>
        <v>0</v>
      </c>
      <c r="N39" s="32">
        <f t="shared" si="5"/>
        <v>0</v>
      </c>
      <c r="O39" s="32">
        <f t="shared" si="5"/>
        <v>0</v>
      </c>
      <c r="P39" s="32">
        <f t="shared" si="5"/>
        <v>0</v>
      </c>
      <c r="Q39" s="32">
        <f t="shared" si="5"/>
        <v>0</v>
      </c>
      <c r="R39" s="32">
        <f>+R4+R38</f>
        <v>0</v>
      </c>
      <c r="S39" s="3"/>
    </row>
    <row r="40" spans="1:19" x14ac:dyDescent="0.15">
      <c r="A40" s="5"/>
      <c r="B40" s="47"/>
      <c r="C40" s="33"/>
      <c r="D40" s="33"/>
      <c r="E40" s="33"/>
      <c r="F40" s="33"/>
      <c r="G40" s="33"/>
      <c r="H40" s="33"/>
      <c r="I40" s="33"/>
      <c r="J40" s="33"/>
      <c r="K40" s="33"/>
      <c r="L40" s="33"/>
      <c r="M40" s="33"/>
      <c r="N40" s="33"/>
      <c r="O40" s="33"/>
      <c r="P40" s="33"/>
      <c r="Q40" s="33"/>
      <c r="R40" s="33"/>
      <c r="S40" s="3"/>
    </row>
    <row r="41" spans="1:19" ht="26" x14ac:dyDescent="0.15">
      <c r="A41" s="25" t="s">
        <v>15</v>
      </c>
      <c r="B41" s="42">
        <f>+'Monthly Budget'!B23</f>
        <v>0</v>
      </c>
      <c r="C41" s="42">
        <f>+'Monthly Budget'!C23</f>
        <v>0</v>
      </c>
      <c r="D41" s="42">
        <f>+'Monthly Budget'!D23</f>
        <v>0</v>
      </c>
      <c r="E41" s="42">
        <f>+'Monthly Budget'!E23</f>
        <v>0</v>
      </c>
      <c r="F41" s="42">
        <f>+'Monthly Budget'!F23</f>
        <v>0</v>
      </c>
      <c r="G41" s="42">
        <f>+'Monthly Budget'!G23</f>
        <v>0</v>
      </c>
      <c r="H41" s="42">
        <f>+'Monthly Budget'!H23</f>
        <v>0</v>
      </c>
      <c r="I41" s="42">
        <f>+'Monthly Budget'!I23</f>
        <v>0</v>
      </c>
      <c r="J41" s="42">
        <f>+'Monthly Budget'!J23</f>
        <v>0</v>
      </c>
      <c r="K41" s="42">
        <f>+'Monthly Budget'!K23</f>
        <v>0</v>
      </c>
      <c r="L41" s="42">
        <f>+'Monthly Budget'!L23</f>
        <v>0</v>
      </c>
      <c r="M41" s="42">
        <f>+'Monthly Budget'!M23</f>
        <v>0</v>
      </c>
      <c r="N41" s="42">
        <f>+'Monthly Budget'!N23</f>
        <v>0</v>
      </c>
      <c r="O41" s="42">
        <f>+'Monthly Budget'!O23</f>
        <v>0</v>
      </c>
      <c r="P41" s="42">
        <f>+'Monthly Budget'!P23</f>
        <v>0</v>
      </c>
      <c r="Q41" s="42">
        <f>+'Monthly Budget'!Q23</f>
        <v>0</v>
      </c>
      <c r="R41" s="42">
        <f>+'Monthly Budget'!R23</f>
        <v>0</v>
      </c>
      <c r="S41" s="3"/>
    </row>
    <row r="42" spans="1:19" ht="26" x14ac:dyDescent="0.15">
      <c r="A42" s="25" t="s">
        <v>46</v>
      </c>
      <c r="B42" s="42">
        <f>+'Actual Totals'!B25</f>
        <v>0</v>
      </c>
      <c r="C42" s="42">
        <f>+'Actual Totals'!C25</f>
        <v>0</v>
      </c>
      <c r="D42" s="42">
        <f>+'Actual Totals'!D25</f>
        <v>0</v>
      </c>
      <c r="E42" s="42">
        <f>+'Actual Totals'!E25</f>
        <v>0</v>
      </c>
      <c r="F42" s="42">
        <f>+'Actual Totals'!F25</f>
        <v>0</v>
      </c>
      <c r="G42" s="42">
        <f>+'Actual Totals'!G25</f>
        <v>0</v>
      </c>
      <c r="H42" s="42">
        <f>+'Actual Totals'!H25</f>
        <v>0</v>
      </c>
      <c r="I42" s="42">
        <f>+'Actual Totals'!I25</f>
        <v>0</v>
      </c>
      <c r="J42" s="42">
        <f>+'Actual Totals'!J25</f>
        <v>0</v>
      </c>
      <c r="K42" s="42">
        <f>+'Actual Totals'!K25</f>
        <v>0</v>
      </c>
      <c r="L42" s="42">
        <f>+'Actual Totals'!L25</f>
        <v>0</v>
      </c>
      <c r="M42" s="42">
        <f>+'Actual Totals'!M25</f>
        <v>0</v>
      </c>
      <c r="N42" s="42">
        <f>+'Actual Totals'!N25</f>
        <v>0</v>
      </c>
      <c r="O42" s="42">
        <f>+'Actual Totals'!O25</f>
        <v>0</v>
      </c>
      <c r="P42" s="42">
        <f>+'Actual Totals'!P25</f>
        <v>0</v>
      </c>
      <c r="Q42" s="42">
        <f>+'Actual Totals'!Q25</f>
        <v>0</v>
      </c>
      <c r="R42" s="42">
        <f>+'Actual Totals'!R25</f>
        <v>0</v>
      </c>
      <c r="S42" s="3"/>
    </row>
    <row r="43" spans="1:19" ht="26" x14ac:dyDescent="0.15">
      <c r="A43" s="25" t="s">
        <v>47</v>
      </c>
      <c r="B43" s="42">
        <f>-B41+B42</f>
        <v>0</v>
      </c>
      <c r="C43" s="42">
        <f t="shared" ref="C43:Q43" si="6">+C41-C42</f>
        <v>0</v>
      </c>
      <c r="D43" s="42">
        <f t="shared" si="6"/>
        <v>0</v>
      </c>
      <c r="E43" s="42">
        <f t="shared" si="6"/>
        <v>0</v>
      </c>
      <c r="F43" s="42">
        <f t="shared" si="6"/>
        <v>0</v>
      </c>
      <c r="G43" s="42">
        <f t="shared" si="6"/>
        <v>0</v>
      </c>
      <c r="H43" s="42">
        <f t="shared" si="6"/>
        <v>0</v>
      </c>
      <c r="I43" s="42">
        <f t="shared" si="6"/>
        <v>0</v>
      </c>
      <c r="J43" s="42">
        <f t="shared" si="6"/>
        <v>0</v>
      </c>
      <c r="K43" s="42">
        <f t="shared" si="6"/>
        <v>0</v>
      </c>
      <c r="L43" s="42">
        <f t="shared" si="6"/>
        <v>0</v>
      </c>
      <c r="M43" s="42">
        <f t="shared" si="6"/>
        <v>0</v>
      </c>
      <c r="N43" s="42">
        <f t="shared" si="6"/>
        <v>0</v>
      </c>
      <c r="O43" s="42">
        <f t="shared" si="6"/>
        <v>0</v>
      </c>
      <c r="P43" s="42">
        <f t="shared" si="6"/>
        <v>0</v>
      </c>
      <c r="Q43" s="42">
        <f t="shared" si="6"/>
        <v>0</v>
      </c>
      <c r="R43" s="42">
        <f>+R41+R42</f>
        <v>0</v>
      </c>
      <c r="S43" s="3"/>
    </row>
    <row r="44" spans="1:19" x14ac:dyDescent="0.15">
      <c r="A44" s="5"/>
      <c r="B44" s="42"/>
      <c r="S44" s="3"/>
    </row>
    <row r="45" spans="1:19" x14ac:dyDescent="0.15">
      <c r="A45" s="5"/>
      <c r="B45" s="5"/>
      <c r="C45" s="3"/>
      <c r="D45" s="3" t="s">
        <v>18</v>
      </c>
      <c r="E45" s="3"/>
      <c r="F45" s="3"/>
      <c r="G45" s="3"/>
      <c r="H45" s="5" t="s">
        <v>51</v>
      </c>
      <c r="I45" s="3"/>
      <c r="J45" s="3"/>
      <c r="K45" s="5"/>
      <c r="L45" s="5" t="s">
        <v>21</v>
      </c>
      <c r="M45" s="5"/>
      <c r="N45" s="3"/>
      <c r="O45" s="3"/>
      <c r="P45" s="3"/>
      <c r="Q45" s="3"/>
      <c r="R45" s="3"/>
      <c r="S45" s="3"/>
    </row>
    <row r="46" spans="1:19" x14ac:dyDescent="0.15">
      <c r="A46" s="25" t="s">
        <v>16</v>
      </c>
      <c r="B46" s="25"/>
      <c r="C46" s="34" t="s">
        <v>19</v>
      </c>
      <c r="D46" s="35"/>
      <c r="E46" s="36">
        <f>+B38</f>
        <v>0</v>
      </c>
      <c r="F46" s="3"/>
      <c r="G46" s="34" t="s">
        <v>19</v>
      </c>
      <c r="H46" s="35"/>
      <c r="I46" s="49">
        <f>+Jan!M46</f>
        <v>0</v>
      </c>
      <c r="J46" s="3"/>
      <c r="K46" s="50" t="s">
        <v>19</v>
      </c>
      <c r="L46" s="48"/>
      <c r="M46" s="49">
        <f>+B42</f>
        <v>0</v>
      </c>
      <c r="N46" s="3"/>
      <c r="O46" s="3"/>
      <c r="P46" s="3"/>
      <c r="Q46" s="3"/>
      <c r="R46" s="3"/>
      <c r="S46" s="3"/>
    </row>
    <row r="47" spans="1:19" ht="18" x14ac:dyDescent="0.2">
      <c r="A47" s="25" t="s">
        <v>17</v>
      </c>
      <c r="B47" s="25"/>
      <c r="C47" s="37" t="s">
        <v>20</v>
      </c>
      <c r="D47" s="38"/>
      <c r="E47" s="39">
        <f>+Q38</f>
        <v>0</v>
      </c>
      <c r="F47" s="23" t="s">
        <v>50</v>
      </c>
      <c r="G47" s="37" t="s">
        <v>20</v>
      </c>
      <c r="H47" s="38"/>
      <c r="I47" s="51">
        <f>+Jan!M47</f>
        <v>0</v>
      </c>
      <c r="J47" s="23" t="s">
        <v>49</v>
      </c>
      <c r="K47" s="53" t="s">
        <v>20</v>
      </c>
      <c r="L47" s="24"/>
      <c r="M47" s="51">
        <f>+Q42</f>
        <v>0</v>
      </c>
      <c r="N47" s="3"/>
      <c r="O47" s="3"/>
      <c r="P47" s="3"/>
      <c r="Q47" s="3"/>
      <c r="R47" s="3"/>
      <c r="S47" s="3"/>
    </row>
    <row r="48" spans="1:19" x14ac:dyDescent="0.15">
      <c r="A48" s="5"/>
      <c r="B48" s="5"/>
      <c r="C48" s="54" t="s">
        <v>53</v>
      </c>
      <c r="D48" s="40"/>
      <c r="E48" s="41">
        <f>+E46-E47</f>
        <v>0</v>
      </c>
      <c r="F48" s="3"/>
      <c r="G48" s="54" t="s">
        <v>53</v>
      </c>
      <c r="H48" s="40"/>
      <c r="I48" s="51">
        <f>+I46-I47</f>
        <v>0</v>
      </c>
      <c r="J48" s="3"/>
      <c r="K48" s="54" t="s">
        <v>53</v>
      </c>
      <c r="L48" s="52"/>
      <c r="M48" s="51">
        <f>+M46-M47</f>
        <v>0</v>
      </c>
      <c r="N48" s="3"/>
      <c r="O48" s="3"/>
      <c r="P48" s="3"/>
      <c r="Q48" s="3"/>
      <c r="R48" s="3"/>
      <c r="S48" s="3"/>
    </row>
    <row r="49" spans="1:19" x14ac:dyDescent="0.15">
      <c r="A49" s="5"/>
      <c r="B49" s="5"/>
      <c r="C49" s="3"/>
      <c r="D49" s="3"/>
      <c r="E49" s="3"/>
      <c r="F49" s="3"/>
      <c r="G49" s="3"/>
      <c r="H49" s="3"/>
      <c r="I49" s="3"/>
      <c r="J49" s="3"/>
      <c r="K49" s="3"/>
      <c r="L49" s="3"/>
      <c r="M49" s="3"/>
      <c r="N49" s="3"/>
      <c r="O49" s="3"/>
      <c r="P49" s="3"/>
      <c r="Q49" s="3"/>
      <c r="R49" s="3"/>
      <c r="S49" s="3"/>
    </row>
    <row r="50" spans="1:19" x14ac:dyDescent="0.15">
      <c r="A50" s="134" t="s">
        <v>293</v>
      </c>
      <c r="B50" s="5"/>
    </row>
    <row r="51" spans="1:19" x14ac:dyDescent="0.15">
      <c r="B51" s="5"/>
    </row>
  </sheetData>
  <sheetProtection password="CC33" sheet="1" objects="1" scenarios="1" formatCells="0" formatColumns="0" selectLockedCells="1"/>
  <phoneticPr fontId="2" type="noConversion"/>
  <printOptions gridLines="1"/>
  <pageMargins left="0.56000000000000005" right="0.51" top="1" bottom="1" header="0.5" footer="0.5"/>
  <pageSetup scale="48" orientation="landscape" horizontalDpi="300" verticalDpi="300" r:id="rId1"/>
  <headerFooter alignWithMargins="0">
    <oddHeader>&amp;C&amp;"Arial,Bold"&amp;12Monthly Budget</oddHeader>
    <oddFooter>&amp;L&amp;F
&amp;A&amp;R&amp;D &amp;T</oddFooter>
  </headerFooter>
  <colBreaks count="1" manualBreakCount="1">
    <brk id="10" max="47" man="1"/>
  </colBreaks>
  <ignoredErrors>
    <ignoredError sqref="Q4"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59999389629810485"/>
  </sheetPr>
  <dimension ref="A1:R321"/>
  <sheetViews>
    <sheetView workbookViewId="0">
      <pane xSplit="2" ySplit="3" topLeftCell="C4" activePane="bottomRight" state="frozen"/>
      <selection pane="topRight" activeCell="C1" sqref="C1"/>
      <selection pane="bottomLeft" activeCell="A4" sqref="A4"/>
      <selection pane="bottomRight" activeCell="C4" sqref="C4:D4"/>
    </sheetView>
  </sheetViews>
  <sheetFormatPr baseColWidth="10" defaultColWidth="9.1640625" defaultRowHeight="13" x14ac:dyDescent="0.15"/>
  <cols>
    <col min="1" max="1" width="10.33203125" style="121" customWidth="1"/>
    <col min="2" max="2" width="58.6640625" style="91" customWidth="1"/>
    <col min="3" max="3" width="18.5" style="147" customWidth="1"/>
    <col min="4" max="4" width="17.83203125" style="147" customWidth="1"/>
    <col min="5" max="16384" width="9.1640625" style="121"/>
  </cols>
  <sheetData>
    <row r="1" spans="1:18" ht="54" customHeight="1" x14ac:dyDescent="0.15"/>
    <row r="2" spans="1:18" customFormat="1" ht="51" customHeight="1" x14ac:dyDescent="0.25">
      <c r="A2" s="626" t="s">
        <v>295</v>
      </c>
      <c r="B2" s="631"/>
      <c r="C2" s="631"/>
      <c r="D2" s="631"/>
      <c r="E2" s="277"/>
      <c r="F2" s="277"/>
      <c r="G2" s="277"/>
      <c r="H2" s="277"/>
      <c r="I2" s="277"/>
      <c r="J2" s="277"/>
      <c r="K2" s="277"/>
      <c r="L2" s="277"/>
      <c r="M2" s="277"/>
      <c r="N2" s="277"/>
      <c r="O2" s="277"/>
      <c r="P2" s="277"/>
      <c r="Q2" s="277"/>
      <c r="R2" s="277"/>
    </row>
    <row r="3" spans="1:18" s="196" customFormat="1" ht="20" x14ac:dyDescent="0.2">
      <c r="B3" s="628" t="s">
        <v>88</v>
      </c>
      <c r="C3" s="629"/>
      <c r="D3" s="630"/>
    </row>
    <row r="4" spans="1:18" s="197" customFormat="1" ht="18" x14ac:dyDescent="0.2">
      <c r="B4" s="444" t="s">
        <v>259</v>
      </c>
      <c r="C4" s="632"/>
      <c r="D4" s="632"/>
    </row>
    <row r="5" spans="1:18" s="198" customFormat="1" ht="16" x14ac:dyDescent="0.2">
      <c r="B5" s="212" t="s">
        <v>249</v>
      </c>
      <c r="C5" s="204"/>
      <c r="D5" s="136"/>
    </row>
    <row r="6" spans="1:18" s="197" customFormat="1" ht="16" x14ac:dyDescent="0.2">
      <c r="B6" s="202"/>
      <c r="C6" s="205" t="s">
        <v>89</v>
      </c>
      <c r="D6" s="201"/>
    </row>
    <row r="7" spans="1:18" s="87" customFormat="1" ht="15.5" customHeight="1" x14ac:dyDescent="0.2">
      <c r="B7" s="274" t="s">
        <v>90</v>
      </c>
      <c r="C7" s="209"/>
      <c r="D7" s="139"/>
    </row>
    <row r="8" spans="1:18" ht="16" x14ac:dyDescent="0.2">
      <c r="B8" s="275" t="s">
        <v>91</v>
      </c>
      <c r="C8" s="210"/>
      <c r="D8" s="139"/>
    </row>
    <row r="9" spans="1:18" ht="16" x14ac:dyDescent="0.2">
      <c r="B9" s="275" t="s">
        <v>92</v>
      </c>
      <c r="C9" s="210"/>
      <c r="D9" s="139"/>
    </row>
    <row r="10" spans="1:18" ht="16" x14ac:dyDescent="0.2">
      <c r="B10" s="275" t="s">
        <v>93</v>
      </c>
      <c r="C10" s="210"/>
      <c r="D10" s="139"/>
    </row>
    <row r="11" spans="1:18" ht="16" x14ac:dyDescent="0.2">
      <c r="B11" s="275" t="s">
        <v>94</v>
      </c>
      <c r="C11" s="210"/>
      <c r="D11" s="139"/>
    </row>
    <row r="12" spans="1:18" ht="16" x14ac:dyDescent="0.2">
      <c r="B12" s="275" t="s">
        <v>95</v>
      </c>
      <c r="C12" s="210"/>
      <c r="D12" s="139"/>
    </row>
    <row r="13" spans="1:18" ht="16" x14ac:dyDescent="0.2">
      <c r="B13" s="275" t="s">
        <v>96</v>
      </c>
      <c r="C13" s="210"/>
      <c r="D13" s="139"/>
    </row>
    <row r="14" spans="1:18" ht="16" x14ac:dyDescent="0.2">
      <c r="B14" s="275" t="s">
        <v>97</v>
      </c>
      <c r="C14" s="210"/>
      <c r="D14" s="139"/>
    </row>
    <row r="15" spans="1:18" ht="16" x14ac:dyDescent="0.2">
      <c r="B15" s="275" t="s">
        <v>98</v>
      </c>
      <c r="C15" s="210"/>
      <c r="D15" s="139"/>
    </row>
    <row r="16" spans="1:18" ht="16" x14ac:dyDescent="0.2">
      <c r="B16" s="275" t="s">
        <v>99</v>
      </c>
      <c r="C16" s="210"/>
      <c r="D16" s="139"/>
    </row>
    <row r="17" spans="2:4" ht="16" x14ac:dyDescent="0.2">
      <c r="B17" s="275" t="s">
        <v>100</v>
      </c>
      <c r="C17" s="210"/>
      <c r="D17" s="139"/>
    </row>
    <row r="18" spans="2:4" ht="16" x14ac:dyDescent="0.2">
      <c r="B18" s="275" t="s">
        <v>101</v>
      </c>
      <c r="C18" s="210"/>
      <c r="D18" s="139"/>
    </row>
    <row r="19" spans="2:4" ht="16" x14ac:dyDescent="0.2">
      <c r="B19" s="275" t="s">
        <v>102</v>
      </c>
      <c r="C19" s="210"/>
      <c r="D19" s="139"/>
    </row>
    <row r="20" spans="2:4" ht="16" x14ac:dyDescent="0.2">
      <c r="B20" s="275" t="s">
        <v>103</v>
      </c>
      <c r="C20" s="210"/>
      <c r="D20" s="139"/>
    </row>
    <row r="21" spans="2:4" ht="16" x14ac:dyDescent="0.2">
      <c r="B21" s="275" t="s">
        <v>104</v>
      </c>
      <c r="C21" s="210"/>
      <c r="D21" s="139"/>
    </row>
    <row r="22" spans="2:4" ht="16" x14ac:dyDescent="0.2">
      <c r="B22" s="275" t="s">
        <v>104</v>
      </c>
      <c r="C22" s="210"/>
      <c r="D22" s="139"/>
    </row>
    <row r="23" spans="2:4" ht="16" x14ac:dyDescent="0.2">
      <c r="B23" s="275" t="s">
        <v>104</v>
      </c>
      <c r="C23" s="210"/>
      <c r="D23" s="139"/>
    </row>
    <row r="24" spans="2:4" ht="17" thickBot="1" x14ac:dyDescent="0.25">
      <c r="B24" s="275" t="s">
        <v>104</v>
      </c>
      <c r="C24" s="211"/>
      <c r="D24" s="139"/>
    </row>
    <row r="25" spans="2:4" s="199" customFormat="1" ht="17" thickBot="1" x14ac:dyDescent="0.25">
      <c r="B25" s="146" t="s">
        <v>105</v>
      </c>
      <c r="C25" s="208"/>
      <c r="D25" s="276">
        <f>SUM(C7:C24)</f>
        <v>0</v>
      </c>
    </row>
    <row r="26" spans="2:4" x14ac:dyDescent="0.15">
      <c r="B26" s="207"/>
      <c r="C26" s="144"/>
      <c r="D26" s="143"/>
    </row>
    <row r="27" spans="2:4" s="198" customFormat="1" ht="15.5" customHeight="1" x14ac:dyDescent="0.2">
      <c r="B27" s="212" t="s">
        <v>250</v>
      </c>
      <c r="C27" s="204"/>
      <c r="D27" s="136"/>
    </row>
    <row r="28" spans="2:4" s="119" customFormat="1" ht="16" x14ac:dyDescent="0.2">
      <c r="B28" s="203"/>
      <c r="C28" s="205" t="s">
        <v>89</v>
      </c>
      <c r="D28" s="201"/>
    </row>
    <row r="29" spans="2:4" s="87" customFormat="1" ht="14.5" customHeight="1" x14ac:dyDescent="0.2">
      <c r="B29" s="274" t="s">
        <v>106</v>
      </c>
      <c r="C29" s="209"/>
      <c r="D29" s="139"/>
    </row>
    <row r="30" spans="2:4" ht="16" x14ac:dyDescent="0.2">
      <c r="B30" s="275" t="s">
        <v>107</v>
      </c>
      <c r="C30" s="210"/>
      <c r="D30" s="139"/>
    </row>
    <row r="31" spans="2:4" ht="16" x14ac:dyDescent="0.2">
      <c r="B31" s="275" t="s">
        <v>108</v>
      </c>
      <c r="C31" s="210"/>
      <c r="D31" s="139"/>
    </row>
    <row r="32" spans="2:4" ht="16" x14ac:dyDescent="0.2">
      <c r="B32" s="275" t="s">
        <v>109</v>
      </c>
      <c r="C32" s="210"/>
      <c r="D32" s="139"/>
    </row>
    <row r="33" spans="1:4" ht="16" x14ac:dyDescent="0.2">
      <c r="B33" s="275" t="s">
        <v>110</v>
      </c>
      <c r="C33" s="210"/>
      <c r="D33" s="139"/>
    </row>
    <row r="34" spans="1:4" ht="16" x14ac:dyDescent="0.2">
      <c r="B34" s="275" t="s">
        <v>111</v>
      </c>
      <c r="C34" s="210"/>
      <c r="D34" s="139"/>
    </row>
    <row r="35" spans="1:4" ht="16" x14ac:dyDescent="0.2">
      <c r="B35" s="275" t="s">
        <v>112</v>
      </c>
      <c r="C35" s="210"/>
      <c r="D35" s="139"/>
    </row>
    <row r="36" spans="1:4" ht="16" x14ac:dyDescent="0.2">
      <c r="B36" s="275" t="s">
        <v>113</v>
      </c>
      <c r="C36" s="210"/>
      <c r="D36" s="139"/>
    </row>
    <row r="37" spans="1:4" ht="16" x14ac:dyDescent="0.2">
      <c r="B37" s="275" t="s">
        <v>114</v>
      </c>
      <c r="C37" s="210"/>
      <c r="D37" s="139"/>
    </row>
    <row r="38" spans="1:4" ht="16" x14ac:dyDescent="0.2">
      <c r="B38" s="275" t="s">
        <v>115</v>
      </c>
      <c r="C38" s="210"/>
      <c r="D38" s="139"/>
    </row>
    <row r="39" spans="1:4" ht="16" x14ac:dyDescent="0.2">
      <c r="B39" s="275" t="s">
        <v>115</v>
      </c>
      <c r="C39" s="210"/>
      <c r="D39" s="139"/>
    </row>
    <row r="40" spans="1:4" ht="16" x14ac:dyDescent="0.2">
      <c r="B40" s="275" t="s">
        <v>115</v>
      </c>
      <c r="C40" s="210"/>
      <c r="D40" s="139"/>
    </row>
    <row r="41" spans="1:4" ht="17" thickBot="1" x14ac:dyDescent="0.25">
      <c r="B41" s="275" t="s">
        <v>115</v>
      </c>
      <c r="C41" s="210"/>
      <c r="D41" s="139"/>
    </row>
    <row r="42" spans="1:4" s="200" customFormat="1" ht="17" thickBot="1" x14ac:dyDescent="0.25">
      <c r="B42" s="146" t="s">
        <v>116</v>
      </c>
      <c r="C42" s="206"/>
      <c r="D42" s="276">
        <f>SUM(C29:C41)</f>
        <v>0</v>
      </c>
    </row>
    <row r="43" spans="1:4" ht="14" thickBot="1" x14ac:dyDescent="0.2">
      <c r="B43" s="188"/>
      <c r="C43" s="142"/>
      <c r="D43" s="143"/>
    </row>
    <row r="44" spans="1:4" s="200" customFormat="1" ht="17" thickBot="1" x14ac:dyDescent="0.25">
      <c r="B44" s="146" t="s">
        <v>251</v>
      </c>
      <c r="C44" s="206"/>
      <c r="D44" s="276">
        <f>$D$25-$D$42</f>
        <v>0</v>
      </c>
    </row>
    <row r="45" spans="1:4" x14ac:dyDescent="0.15">
      <c r="B45" s="112"/>
      <c r="C45" s="145"/>
      <c r="D45" s="145"/>
    </row>
    <row r="46" spans="1:4" x14ac:dyDescent="0.15">
      <c r="A46" s="378" t="s">
        <v>293</v>
      </c>
      <c r="B46" s="112"/>
      <c r="C46" s="145"/>
      <c r="D46" s="145"/>
    </row>
    <row r="47" spans="1:4" x14ac:dyDescent="0.15">
      <c r="B47" s="112"/>
      <c r="C47" s="145"/>
      <c r="D47" s="145"/>
    </row>
    <row r="48" spans="1:4" x14ac:dyDescent="0.15">
      <c r="B48" s="112"/>
      <c r="C48" s="145"/>
      <c r="D48" s="145"/>
    </row>
    <row r="49" spans="2:4" x14ac:dyDescent="0.15">
      <c r="B49" s="112"/>
      <c r="C49" s="145"/>
      <c r="D49" s="145"/>
    </row>
    <row r="50" spans="2:4" x14ac:dyDescent="0.15">
      <c r="B50" s="112"/>
      <c r="C50" s="145"/>
      <c r="D50" s="145"/>
    </row>
    <row r="51" spans="2:4" x14ac:dyDescent="0.15">
      <c r="B51" s="112"/>
      <c r="C51" s="145"/>
      <c r="D51" s="145"/>
    </row>
    <row r="52" spans="2:4" x14ac:dyDescent="0.15">
      <c r="B52" s="112"/>
      <c r="C52" s="145"/>
      <c r="D52" s="145"/>
    </row>
    <row r="53" spans="2:4" x14ac:dyDescent="0.15">
      <c r="B53" s="112"/>
      <c r="C53" s="145"/>
      <c r="D53" s="145"/>
    </row>
    <row r="54" spans="2:4" x14ac:dyDescent="0.15">
      <c r="B54" s="112"/>
      <c r="C54" s="145"/>
      <c r="D54" s="145"/>
    </row>
    <row r="55" spans="2:4" x14ac:dyDescent="0.15">
      <c r="B55" s="112"/>
      <c r="C55" s="145"/>
      <c r="D55" s="145"/>
    </row>
    <row r="56" spans="2:4" x14ac:dyDescent="0.15">
      <c r="B56" s="112"/>
      <c r="C56" s="145"/>
      <c r="D56" s="145"/>
    </row>
    <row r="57" spans="2:4" x14ac:dyDescent="0.15">
      <c r="B57" s="112"/>
      <c r="C57" s="145"/>
      <c r="D57" s="145"/>
    </row>
    <row r="58" spans="2:4" x14ac:dyDescent="0.15">
      <c r="B58" s="112"/>
      <c r="C58" s="145"/>
      <c r="D58" s="145"/>
    </row>
    <row r="59" spans="2:4" x14ac:dyDescent="0.15">
      <c r="B59" s="112"/>
      <c r="C59" s="145"/>
      <c r="D59" s="145"/>
    </row>
    <row r="60" spans="2:4" x14ac:dyDescent="0.15">
      <c r="B60" s="112"/>
      <c r="C60" s="145"/>
      <c r="D60" s="145"/>
    </row>
    <row r="61" spans="2:4" x14ac:dyDescent="0.15">
      <c r="B61" s="112"/>
      <c r="C61" s="145"/>
      <c r="D61" s="145"/>
    </row>
    <row r="62" spans="2:4" x14ac:dyDescent="0.15">
      <c r="B62" s="112"/>
      <c r="C62" s="145"/>
      <c r="D62" s="145"/>
    </row>
    <row r="63" spans="2:4" x14ac:dyDescent="0.15">
      <c r="B63" s="112"/>
      <c r="C63" s="145"/>
      <c r="D63" s="145"/>
    </row>
    <row r="64" spans="2:4" x14ac:dyDescent="0.15">
      <c r="B64" s="112"/>
      <c r="C64" s="145"/>
      <c r="D64" s="145"/>
    </row>
    <row r="65" spans="2:4" x14ac:dyDescent="0.15">
      <c r="B65" s="112"/>
      <c r="C65" s="145"/>
      <c r="D65" s="145"/>
    </row>
    <row r="66" spans="2:4" x14ac:dyDescent="0.15">
      <c r="B66" s="112"/>
      <c r="C66" s="145"/>
      <c r="D66" s="145"/>
    </row>
    <row r="67" spans="2:4" x14ac:dyDescent="0.15">
      <c r="B67" s="112"/>
      <c r="C67" s="145"/>
      <c r="D67" s="145"/>
    </row>
    <row r="68" spans="2:4" x14ac:dyDescent="0.15">
      <c r="B68" s="112"/>
      <c r="C68" s="145"/>
      <c r="D68" s="145"/>
    </row>
    <row r="69" spans="2:4" x14ac:dyDescent="0.15">
      <c r="B69" s="112"/>
      <c r="C69" s="145"/>
      <c r="D69" s="145"/>
    </row>
    <row r="70" spans="2:4" x14ac:dyDescent="0.15">
      <c r="B70" s="112"/>
      <c r="C70" s="145"/>
      <c r="D70" s="145"/>
    </row>
    <row r="71" spans="2:4" x14ac:dyDescent="0.15">
      <c r="B71" s="112"/>
      <c r="C71" s="145"/>
      <c r="D71" s="145"/>
    </row>
    <row r="72" spans="2:4" x14ac:dyDescent="0.15">
      <c r="B72" s="112"/>
      <c r="C72" s="145"/>
      <c r="D72" s="145"/>
    </row>
    <row r="73" spans="2:4" x14ac:dyDescent="0.15">
      <c r="B73" s="112"/>
      <c r="C73" s="145"/>
      <c r="D73" s="145"/>
    </row>
    <row r="74" spans="2:4" x14ac:dyDescent="0.15">
      <c r="B74" s="112"/>
      <c r="C74" s="145"/>
      <c r="D74" s="145"/>
    </row>
    <row r="75" spans="2:4" x14ac:dyDescent="0.15">
      <c r="B75" s="112"/>
      <c r="C75" s="145"/>
      <c r="D75" s="145"/>
    </row>
    <row r="76" spans="2:4" x14ac:dyDescent="0.15">
      <c r="B76" s="112"/>
      <c r="C76" s="145"/>
      <c r="D76" s="145"/>
    </row>
    <row r="77" spans="2:4" x14ac:dyDescent="0.15">
      <c r="B77" s="112"/>
      <c r="C77" s="145"/>
      <c r="D77" s="145"/>
    </row>
    <row r="78" spans="2:4" x14ac:dyDescent="0.15">
      <c r="B78" s="112"/>
      <c r="C78" s="145"/>
      <c r="D78" s="145"/>
    </row>
    <row r="79" spans="2:4" x14ac:dyDescent="0.15">
      <c r="B79" s="112"/>
      <c r="C79" s="145"/>
      <c r="D79" s="145"/>
    </row>
    <row r="80" spans="2:4" x14ac:dyDescent="0.15">
      <c r="B80" s="112"/>
      <c r="C80" s="145"/>
      <c r="D80" s="145"/>
    </row>
    <row r="81" spans="2:4" x14ac:dyDescent="0.15">
      <c r="B81" s="112"/>
      <c r="C81" s="145"/>
      <c r="D81" s="145"/>
    </row>
    <row r="82" spans="2:4" x14ac:dyDescent="0.15">
      <c r="B82" s="112"/>
      <c r="C82" s="145"/>
      <c r="D82" s="145"/>
    </row>
    <row r="83" spans="2:4" x14ac:dyDescent="0.15">
      <c r="B83" s="112"/>
      <c r="C83" s="145"/>
      <c r="D83" s="145"/>
    </row>
    <row r="84" spans="2:4" x14ac:dyDescent="0.15">
      <c r="B84" s="112"/>
      <c r="C84" s="145"/>
      <c r="D84" s="145"/>
    </row>
    <row r="85" spans="2:4" x14ac:dyDescent="0.15">
      <c r="B85" s="112"/>
      <c r="C85" s="145"/>
      <c r="D85" s="145"/>
    </row>
    <row r="86" spans="2:4" x14ac:dyDescent="0.15">
      <c r="B86" s="112"/>
      <c r="C86" s="145"/>
      <c r="D86" s="145"/>
    </row>
    <row r="87" spans="2:4" x14ac:dyDescent="0.15">
      <c r="B87" s="112"/>
      <c r="C87" s="145"/>
      <c r="D87" s="145"/>
    </row>
    <row r="88" spans="2:4" x14ac:dyDescent="0.15">
      <c r="B88" s="112"/>
      <c r="C88" s="145"/>
      <c r="D88" s="145"/>
    </row>
    <row r="89" spans="2:4" x14ac:dyDescent="0.15">
      <c r="B89" s="112"/>
      <c r="C89" s="145"/>
      <c r="D89" s="145"/>
    </row>
    <row r="90" spans="2:4" x14ac:dyDescent="0.15">
      <c r="B90" s="112"/>
      <c r="C90" s="145"/>
      <c r="D90" s="145"/>
    </row>
    <row r="91" spans="2:4" x14ac:dyDescent="0.15">
      <c r="B91" s="112"/>
      <c r="C91" s="145"/>
      <c r="D91" s="145"/>
    </row>
    <row r="92" spans="2:4" x14ac:dyDescent="0.15">
      <c r="B92" s="112"/>
      <c r="C92" s="145"/>
      <c r="D92" s="145"/>
    </row>
    <row r="93" spans="2:4" x14ac:dyDescent="0.15">
      <c r="B93" s="112"/>
      <c r="C93" s="145"/>
      <c r="D93" s="145"/>
    </row>
    <row r="94" spans="2:4" x14ac:dyDescent="0.15">
      <c r="B94" s="112"/>
      <c r="C94" s="145"/>
      <c r="D94" s="145"/>
    </row>
    <row r="95" spans="2:4" x14ac:dyDescent="0.15">
      <c r="B95" s="112"/>
      <c r="C95" s="145"/>
      <c r="D95" s="145"/>
    </row>
    <row r="96" spans="2:4" x14ac:dyDescent="0.15">
      <c r="B96" s="112"/>
      <c r="C96" s="145"/>
      <c r="D96" s="145"/>
    </row>
    <row r="97" spans="2:4" x14ac:dyDescent="0.15">
      <c r="B97" s="112"/>
      <c r="C97" s="145"/>
      <c r="D97" s="145"/>
    </row>
    <row r="98" spans="2:4" x14ac:dyDescent="0.15">
      <c r="B98" s="112"/>
      <c r="C98" s="145"/>
      <c r="D98" s="145"/>
    </row>
    <row r="99" spans="2:4" x14ac:dyDescent="0.15">
      <c r="B99" s="112"/>
      <c r="C99" s="145"/>
      <c r="D99" s="145"/>
    </row>
    <row r="100" spans="2:4" x14ac:dyDescent="0.15">
      <c r="B100" s="112"/>
      <c r="C100" s="145"/>
      <c r="D100" s="145"/>
    </row>
    <row r="101" spans="2:4" x14ac:dyDescent="0.15">
      <c r="B101" s="112"/>
      <c r="C101" s="145"/>
      <c r="D101" s="145"/>
    </row>
    <row r="102" spans="2:4" x14ac:dyDescent="0.15">
      <c r="B102" s="112"/>
      <c r="C102" s="145"/>
      <c r="D102" s="145"/>
    </row>
    <row r="103" spans="2:4" x14ac:dyDescent="0.15">
      <c r="B103" s="112"/>
      <c r="C103" s="145"/>
      <c r="D103" s="145"/>
    </row>
    <row r="104" spans="2:4" x14ac:dyDescent="0.15">
      <c r="B104" s="112"/>
      <c r="C104" s="145"/>
      <c r="D104" s="145"/>
    </row>
    <row r="105" spans="2:4" x14ac:dyDescent="0.15">
      <c r="B105" s="112"/>
      <c r="C105" s="145"/>
      <c r="D105" s="145"/>
    </row>
    <row r="106" spans="2:4" x14ac:dyDescent="0.15">
      <c r="B106" s="112"/>
      <c r="C106" s="145"/>
      <c r="D106" s="145"/>
    </row>
    <row r="107" spans="2:4" x14ac:dyDescent="0.15">
      <c r="B107" s="112"/>
      <c r="C107" s="145"/>
      <c r="D107" s="145"/>
    </row>
    <row r="108" spans="2:4" x14ac:dyDescent="0.15">
      <c r="B108" s="112"/>
      <c r="C108" s="145"/>
      <c r="D108" s="145"/>
    </row>
    <row r="109" spans="2:4" x14ac:dyDescent="0.15">
      <c r="B109" s="112"/>
      <c r="C109" s="145"/>
      <c r="D109" s="145"/>
    </row>
    <row r="110" spans="2:4" x14ac:dyDescent="0.15">
      <c r="B110" s="112"/>
      <c r="C110" s="145"/>
      <c r="D110" s="145"/>
    </row>
    <row r="111" spans="2:4" x14ac:dyDescent="0.15">
      <c r="B111" s="112"/>
      <c r="C111" s="145"/>
      <c r="D111" s="145"/>
    </row>
    <row r="112" spans="2:4" x14ac:dyDescent="0.15">
      <c r="B112" s="112"/>
      <c r="C112" s="145"/>
      <c r="D112" s="145"/>
    </row>
    <row r="113" spans="2:4" x14ac:dyDescent="0.15">
      <c r="B113" s="112"/>
      <c r="C113" s="145"/>
      <c r="D113" s="145"/>
    </row>
    <row r="114" spans="2:4" x14ac:dyDescent="0.15">
      <c r="B114" s="112"/>
      <c r="C114" s="145"/>
      <c r="D114" s="145"/>
    </row>
    <row r="115" spans="2:4" x14ac:dyDescent="0.15">
      <c r="B115" s="112"/>
      <c r="C115" s="145"/>
      <c r="D115" s="145"/>
    </row>
    <row r="116" spans="2:4" x14ac:dyDescent="0.15">
      <c r="B116" s="112"/>
      <c r="C116" s="145"/>
      <c r="D116" s="145"/>
    </row>
    <row r="117" spans="2:4" x14ac:dyDescent="0.15">
      <c r="B117" s="112"/>
      <c r="C117" s="145"/>
      <c r="D117" s="145"/>
    </row>
    <row r="118" spans="2:4" x14ac:dyDescent="0.15">
      <c r="B118" s="112"/>
      <c r="C118" s="145"/>
      <c r="D118" s="145"/>
    </row>
    <row r="119" spans="2:4" x14ac:dyDescent="0.15">
      <c r="B119" s="112"/>
      <c r="C119" s="145"/>
      <c r="D119" s="145"/>
    </row>
    <row r="120" spans="2:4" x14ac:dyDescent="0.15">
      <c r="B120" s="112"/>
      <c r="C120" s="145"/>
      <c r="D120" s="145"/>
    </row>
    <row r="121" spans="2:4" x14ac:dyDescent="0.15">
      <c r="B121" s="112"/>
      <c r="C121" s="145"/>
      <c r="D121" s="145"/>
    </row>
    <row r="122" spans="2:4" x14ac:dyDescent="0.15">
      <c r="B122" s="112"/>
      <c r="C122" s="145"/>
      <c r="D122" s="145"/>
    </row>
    <row r="123" spans="2:4" x14ac:dyDescent="0.15">
      <c r="B123" s="112"/>
      <c r="C123" s="145"/>
      <c r="D123" s="145"/>
    </row>
    <row r="124" spans="2:4" x14ac:dyDescent="0.15">
      <c r="B124" s="112"/>
      <c r="C124" s="145"/>
      <c r="D124" s="145"/>
    </row>
    <row r="125" spans="2:4" x14ac:dyDescent="0.15">
      <c r="B125" s="112"/>
      <c r="C125" s="145"/>
      <c r="D125" s="145"/>
    </row>
    <row r="126" spans="2:4" x14ac:dyDescent="0.15">
      <c r="B126" s="112"/>
      <c r="C126" s="145"/>
      <c r="D126" s="145"/>
    </row>
    <row r="127" spans="2:4" x14ac:dyDescent="0.15">
      <c r="B127" s="112"/>
      <c r="C127" s="145"/>
      <c r="D127" s="145"/>
    </row>
    <row r="128" spans="2:4" x14ac:dyDescent="0.15">
      <c r="B128" s="112"/>
      <c r="C128" s="145"/>
      <c r="D128" s="145"/>
    </row>
    <row r="129" spans="2:4" x14ac:dyDescent="0.15">
      <c r="B129" s="112"/>
      <c r="C129" s="145"/>
      <c r="D129" s="145"/>
    </row>
    <row r="130" spans="2:4" x14ac:dyDescent="0.15">
      <c r="B130" s="112"/>
      <c r="C130" s="145"/>
      <c r="D130" s="145"/>
    </row>
    <row r="131" spans="2:4" x14ac:dyDescent="0.15">
      <c r="B131" s="112"/>
      <c r="C131" s="145"/>
      <c r="D131" s="145"/>
    </row>
    <row r="132" spans="2:4" x14ac:dyDescent="0.15">
      <c r="B132" s="112"/>
      <c r="C132" s="145"/>
      <c r="D132" s="145"/>
    </row>
    <row r="133" spans="2:4" x14ac:dyDescent="0.15">
      <c r="B133" s="112"/>
      <c r="C133" s="145"/>
      <c r="D133" s="145"/>
    </row>
    <row r="134" spans="2:4" x14ac:dyDescent="0.15">
      <c r="B134" s="112"/>
      <c r="C134" s="145"/>
      <c r="D134" s="145"/>
    </row>
    <row r="135" spans="2:4" x14ac:dyDescent="0.15">
      <c r="B135" s="112"/>
      <c r="C135" s="145"/>
      <c r="D135" s="145"/>
    </row>
    <row r="136" spans="2:4" x14ac:dyDescent="0.15">
      <c r="B136" s="112"/>
      <c r="C136" s="145"/>
      <c r="D136" s="145"/>
    </row>
    <row r="137" spans="2:4" x14ac:dyDescent="0.15">
      <c r="B137" s="112"/>
      <c r="C137" s="145"/>
      <c r="D137" s="145"/>
    </row>
    <row r="138" spans="2:4" x14ac:dyDescent="0.15">
      <c r="B138" s="112"/>
      <c r="C138" s="145"/>
      <c r="D138" s="145"/>
    </row>
    <row r="139" spans="2:4" x14ac:dyDescent="0.15">
      <c r="B139" s="112"/>
      <c r="C139" s="145"/>
      <c r="D139" s="145"/>
    </row>
    <row r="140" spans="2:4" x14ac:dyDescent="0.15">
      <c r="B140" s="112"/>
      <c r="C140" s="145"/>
      <c r="D140" s="145"/>
    </row>
    <row r="141" spans="2:4" x14ac:dyDescent="0.15">
      <c r="B141" s="112"/>
      <c r="C141" s="145"/>
      <c r="D141" s="145"/>
    </row>
    <row r="142" spans="2:4" x14ac:dyDescent="0.15">
      <c r="B142" s="112"/>
      <c r="C142" s="145"/>
      <c r="D142" s="145"/>
    </row>
    <row r="143" spans="2:4" x14ac:dyDescent="0.15">
      <c r="B143" s="112"/>
      <c r="C143" s="145"/>
      <c r="D143" s="145"/>
    </row>
    <row r="144" spans="2:4" x14ac:dyDescent="0.15">
      <c r="B144" s="112"/>
      <c r="C144" s="145"/>
      <c r="D144" s="145"/>
    </row>
    <row r="145" spans="2:4" x14ac:dyDescent="0.15">
      <c r="B145" s="112"/>
      <c r="C145" s="145"/>
      <c r="D145" s="145"/>
    </row>
    <row r="146" spans="2:4" x14ac:dyDescent="0.15">
      <c r="B146" s="112"/>
      <c r="C146" s="145"/>
      <c r="D146" s="145"/>
    </row>
    <row r="147" spans="2:4" x14ac:dyDescent="0.15">
      <c r="B147" s="112"/>
      <c r="C147" s="145"/>
      <c r="D147" s="145"/>
    </row>
    <row r="148" spans="2:4" x14ac:dyDescent="0.15">
      <c r="B148" s="112"/>
      <c r="C148" s="145"/>
      <c r="D148" s="145"/>
    </row>
    <row r="149" spans="2:4" x14ac:dyDescent="0.15">
      <c r="B149" s="112"/>
      <c r="C149" s="145"/>
      <c r="D149" s="145"/>
    </row>
    <row r="150" spans="2:4" x14ac:dyDescent="0.15">
      <c r="B150" s="112"/>
      <c r="C150" s="145"/>
      <c r="D150" s="145"/>
    </row>
    <row r="151" spans="2:4" x14ac:dyDescent="0.15">
      <c r="B151" s="112"/>
      <c r="C151" s="145"/>
      <c r="D151" s="145"/>
    </row>
    <row r="152" spans="2:4" x14ac:dyDescent="0.15">
      <c r="B152" s="112"/>
      <c r="C152" s="145"/>
      <c r="D152" s="145"/>
    </row>
    <row r="153" spans="2:4" x14ac:dyDescent="0.15">
      <c r="B153" s="112"/>
      <c r="C153" s="145"/>
      <c r="D153" s="145"/>
    </row>
    <row r="154" spans="2:4" x14ac:dyDescent="0.15">
      <c r="B154" s="112"/>
      <c r="C154" s="145"/>
      <c r="D154" s="145"/>
    </row>
    <row r="155" spans="2:4" x14ac:dyDescent="0.15">
      <c r="B155" s="112"/>
      <c r="C155" s="145"/>
      <c r="D155" s="145"/>
    </row>
    <row r="156" spans="2:4" x14ac:dyDescent="0.15">
      <c r="B156" s="112"/>
      <c r="C156" s="145"/>
      <c r="D156" s="145"/>
    </row>
    <row r="157" spans="2:4" x14ac:dyDescent="0.15">
      <c r="B157" s="112"/>
      <c r="C157" s="145"/>
      <c r="D157" s="145"/>
    </row>
    <row r="158" spans="2:4" x14ac:dyDescent="0.15">
      <c r="B158" s="112"/>
      <c r="C158" s="145"/>
      <c r="D158" s="145"/>
    </row>
    <row r="159" spans="2:4" x14ac:dyDescent="0.15">
      <c r="B159" s="112"/>
      <c r="C159" s="145"/>
      <c r="D159" s="145"/>
    </row>
    <row r="160" spans="2:4" x14ac:dyDescent="0.15">
      <c r="B160" s="112"/>
      <c r="C160" s="145"/>
      <c r="D160" s="145"/>
    </row>
    <row r="161" spans="2:4" x14ac:dyDescent="0.15">
      <c r="B161" s="112"/>
      <c r="C161" s="145"/>
      <c r="D161" s="145"/>
    </row>
    <row r="162" spans="2:4" x14ac:dyDescent="0.15">
      <c r="B162" s="112"/>
      <c r="C162" s="145"/>
      <c r="D162" s="145"/>
    </row>
    <row r="163" spans="2:4" x14ac:dyDescent="0.15">
      <c r="B163" s="112"/>
      <c r="C163" s="145"/>
      <c r="D163" s="145"/>
    </row>
    <row r="164" spans="2:4" x14ac:dyDescent="0.15">
      <c r="B164" s="112"/>
      <c r="C164" s="145"/>
      <c r="D164" s="145"/>
    </row>
    <row r="165" spans="2:4" x14ac:dyDescent="0.15">
      <c r="B165" s="112"/>
      <c r="C165" s="145"/>
      <c r="D165" s="145"/>
    </row>
    <row r="166" spans="2:4" x14ac:dyDescent="0.15">
      <c r="B166" s="112"/>
      <c r="C166" s="145"/>
      <c r="D166" s="145"/>
    </row>
    <row r="167" spans="2:4" x14ac:dyDescent="0.15">
      <c r="B167" s="112"/>
      <c r="C167" s="145"/>
      <c r="D167" s="145"/>
    </row>
    <row r="168" spans="2:4" x14ac:dyDescent="0.15">
      <c r="B168" s="112"/>
      <c r="C168" s="145"/>
      <c r="D168" s="145"/>
    </row>
    <row r="169" spans="2:4" x14ac:dyDescent="0.15">
      <c r="B169" s="112"/>
      <c r="C169" s="145"/>
      <c r="D169" s="145"/>
    </row>
    <row r="170" spans="2:4" x14ac:dyDescent="0.15">
      <c r="B170" s="112"/>
      <c r="C170" s="145"/>
      <c r="D170" s="145"/>
    </row>
    <row r="171" spans="2:4" x14ac:dyDescent="0.15">
      <c r="B171" s="112"/>
      <c r="C171" s="145"/>
      <c r="D171" s="145"/>
    </row>
    <row r="172" spans="2:4" x14ac:dyDescent="0.15">
      <c r="B172" s="112"/>
      <c r="C172" s="145"/>
      <c r="D172" s="145"/>
    </row>
    <row r="173" spans="2:4" x14ac:dyDescent="0.15">
      <c r="B173" s="112"/>
      <c r="C173" s="145"/>
      <c r="D173" s="145"/>
    </row>
    <row r="174" spans="2:4" x14ac:dyDescent="0.15">
      <c r="B174" s="112"/>
      <c r="C174" s="145"/>
      <c r="D174" s="145"/>
    </row>
    <row r="175" spans="2:4" x14ac:dyDescent="0.15">
      <c r="B175" s="112"/>
      <c r="C175" s="145"/>
      <c r="D175" s="145"/>
    </row>
    <row r="176" spans="2:4" x14ac:dyDescent="0.15">
      <c r="B176" s="112"/>
      <c r="C176" s="145"/>
      <c r="D176" s="145"/>
    </row>
    <row r="177" spans="2:4" x14ac:dyDescent="0.15">
      <c r="B177" s="112"/>
      <c r="C177" s="145"/>
      <c r="D177" s="145"/>
    </row>
    <row r="178" spans="2:4" x14ac:dyDescent="0.15">
      <c r="B178" s="112"/>
      <c r="C178" s="145"/>
      <c r="D178" s="145"/>
    </row>
    <row r="179" spans="2:4" x14ac:dyDescent="0.15">
      <c r="B179" s="112"/>
      <c r="C179" s="145"/>
      <c r="D179" s="145"/>
    </row>
    <row r="180" spans="2:4" x14ac:dyDescent="0.15">
      <c r="B180" s="112"/>
      <c r="C180" s="145"/>
      <c r="D180" s="145"/>
    </row>
    <row r="181" spans="2:4" x14ac:dyDescent="0.15">
      <c r="B181" s="112"/>
      <c r="C181" s="145"/>
      <c r="D181" s="145"/>
    </row>
    <row r="182" spans="2:4" x14ac:dyDescent="0.15">
      <c r="B182" s="112"/>
      <c r="C182" s="145"/>
      <c r="D182" s="145"/>
    </row>
    <row r="183" spans="2:4" x14ac:dyDescent="0.15">
      <c r="B183" s="112"/>
      <c r="C183" s="145"/>
      <c r="D183" s="145"/>
    </row>
    <row r="184" spans="2:4" x14ac:dyDescent="0.15">
      <c r="B184" s="112"/>
      <c r="C184" s="145"/>
      <c r="D184" s="145"/>
    </row>
    <row r="185" spans="2:4" x14ac:dyDescent="0.15">
      <c r="B185" s="112"/>
      <c r="C185" s="145"/>
      <c r="D185" s="145"/>
    </row>
    <row r="186" spans="2:4" x14ac:dyDescent="0.15">
      <c r="B186" s="112"/>
      <c r="C186" s="145"/>
      <c r="D186" s="145"/>
    </row>
    <row r="187" spans="2:4" x14ac:dyDescent="0.15">
      <c r="B187" s="112"/>
      <c r="C187" s="145"/>
      <c r="D187" s="145"/>
    </row>
    <row r="188" spans="2:4" x14ac:dyDescent="0.15">
      <c r="B188" s="112"/>
      <c r="C188" s="145"/>
      <c r="D188" s="145"/>
    </row>
    <row r="189" spans="2:4" x14ac:dyDescent="0.15">
      <c r="B189" s="112"/>
      <c r="C189" s="145"/>
      <c r="D189" s="145"/>
    </row>
    <row r="190" spans="2:4" x14ac:dyDescent="0.15">
      <c r="B190" s="112"/>
      <c r="C190" s="145"/>
      <c r="D190" s="145"/>
    </row>
    <row r="191" spans="2:4" x14ac:dyDescent="0.15">
      <c r="B191" s="112"/>
      <c r="C191" s="145"/>
      <c r="D191" s="145"/>
    </row>
    <row r="192" spans="2:4" x14ac:dyDescent="0.15">
      <c r="B192" s="112"/>
      <c r="C192" s="145"/>
      <c r="D192" s="145"/>
    </row>
    <row r="193" spans="2:4" x14ac:dyDescent="0.15">
      <c r="B193" s="112"/>
      <c r="C193" s="145"/>
      <c r="D193" s="145"/>
    </row>
    <row r="194" spans="2:4" x14ac:dyDescent="0.15">
      <c r="B194" s="112"/>
      <c r="C194" s="145"/>
      <c r="D194" s="145"/>
    </row>
    <row r="195" spans="2:4" x14ac:dyDescent="0.15">
      <c r="B195" s="112"/>
      <c r="C195" s="145"/>
      <c r="D195" s="145"/>
    </row>
    <row r="196" spans="2:4" x14ac:dyDescent="0.15">
      <c r="B196" s="112"/>
      <c r="C196" s="145"/>
      <c r="D196" s="145"/>
    </row>
    <row r="197" spans="2:4" x14ac:dyDescent="0.15">
      <c r="B197" s="112"/>
      <c r="C197" s="145"/>
      <c r="D197" s="145"/>
    </row>
    <row r="198" spans="2:4" x14ac:dyDescent="0.15">
      <c r="B198" s="112"/>
      <c r="C198" s="145"/>
      <c r="D198" s="145"/>
    </row>
    <row r="199" spans="2:4" x14ac:dyDescent="0.15">
      <c r="B199" s="112"/>
      <c r="C199" s="145"/>
      <c r="D199" s="145"/>
    </row>
    <row r="200" spans="2:4" x14ac:dyDescent="0.15">
      <c r="B200" s="112"/>
      <c r="C200" s="145"/>
      <c r="D200" s="145"/>
    </row>
    <row r="201" spans="2:4" x14ac:dyDescent="0.15">
      <c r="B201" s="112"/>
      <c r="C201" s="145"/>
      <c r="D201" s="145"/>
    </row>
    <row r="202" spans="2:4" x14ac:dyDescent="0.15">
      <c r="B202" s="112"/>
      <c r="C202" s="145"/>
      <c r="D202" s="145"/>
    </row>
    <row r="203" spans="2:4" x14ac:dyDescent="0.15">
      <c r="B203" s="112"/>
      <c r="C203" s="145"/>
      <c r="D203" s="145"/>
    </row>
    <row r="204" spans="2:4" x14ac:dyDescent="0.15">
      <c r="B204" s="112"/>
      <c r="C204" s="145"/>
      <c r="D204" s="145"/>
    </row>
    <row r="205" spans="2:4" x14ac:dyDescent="0.15">
      <c r="B205" s="112"/>
      <c r="C205" s="145"/>
      <c r="D205" s="145"/>
    </row>
    <row r="206" spans="2:4" x14ac:dyDescent="0.15">
      <c r="B206" s="112"/>
      <c r="C206" s="145"/>
      <c r="D206" s="145"/>
    </row>
    <row r="207" spans="2:4" x14ac:dyDescent="0.15">
      <c r="B207" s="112"/>
      <c r="C207" s="145"/>
      <c r="D207" s="145"/>
    </row>
    <row r="208" spans="2:4" x14ac:dyDescent="0.15">
      <c r="B208" s="112"/>
      <c r="C208" s="145"/>
      <c r="D208" s="145"/>
    </row>
    <row r="209" spans="2:4" x14ac:dyDescent="0.15">
      <c r="B209" s="112"/>
      <c r="C209" s="145"/>
      <c r="D209" s="145"/>
    </row>
    <row r="210" spans="2:4" x14ac:dyDescent="0.15">
      <c r="B210" s="112"/>
      <c r="C210" s="145"/>
      <c r="D210" s="145"/>
    </row>
    <row r="211" spans="2:4" x14ac:dyDescent="0.15">
      <c r="B211" s="112"/>
      <c r="C211" s="145"/>
      <c r="D211" s="145"/>
    </row>
    <row r="212" spans="2:4" x14ac:dyDescent="0.15">
      <c r="B212" s="112"/>
      <c r="C212" s="145"/>
      <c r="D212" s="145"/>
    </row>
    <row r="213" spans="2:4" x14ac:dyDescent="0.15">
      <c r="B213" s="112"/>
      <c r="C213" s="145"/>
      <c r="D213" s="145"/>
    </row>
    <row r="214" spans="2:4" x14ac:dyDescent="0.15">
      <c r="B214" s="112"/>
      <c r="C214" s="145"/>
      <c r="D214" s="145"/>
    </row>
    <row r="215" spans="2:4" x14ac:dyDescent="0.15">
      <c r="B215" s="112"/>
      <c r="C215" s="145"/>
      <c r="D215" s="145"/>
    </row>
    <row r="216" spans="2:4" x14ac:dyDescent="0.15">
      <c r="B216" s="112"/>
      <c r="C216" s="145"/>
      <c r="D216" s="145"/>
    </row>
    <row r="217" spans="2:4" x14ac:dyDescent="0.15">
      <c r="B217" s="112"/>
      <c r="C217" s="145"/>
      <c r="D217" s="145"/>
    </row>
    <row r="218" spans="2:4" x14ac:dyDescent="0.15">
      <c r="B218" s="112"/>
      <c r="C218" s="145"/>
      <c r="D218" s="145"/>
    </row>
    <row r="219" spans="2:4" x14ac:dyDescent="0.15">
      <c r="B219" s="112"/>
      <c r="C219" s="145"/>
      <c r="D219" s="145"/>
    </row>
    <row r="220" spans="2:4" x14ac:dyDescent="0.15">
      <c r="B220" s="112"/>
      <c r="C220" s="145"/>
      <c r="D220" s="145"/>
    </row>
    <row r="221" spans="2:4" x14ac:dyDescent="0.15">
      <c r="B221" s="112"/>
      <c r="C221" s="145"/>
      <c r="D221" s="145"/>
    </row>
    <row r="222" spans="2:4" x14ac:dyDescent="0.15">
      <c r="B222" s="112"/>
      <c r="C222" s="145"/>
      <c r="D222" s="145"/>
    </row>
    <row r="223" spans="2:4" x14ac:dyDescent="0.15">
      <c r="B223" s="112"/>
      <c r="C223" s="145"/>
      <c r="D223" s="145"/>
    </row>
    <row r="224" spans="2:4" x14ac:dyDescent="0.15">
      <c r="B224" s="112"/>
      <c r="C224" s="145"/>
      <c r="D224" s="145"/>
    </row>
    <row r="225" spans="2:4" x14ac:dyDescent="0.15">
      <c r="B225" s="112"/>
      <c r="C225" s="145"/>
      <c r="D225" s="145"/>
    </row>
    <row r="226" spans="2:4" x14ac:dyDescent="0.15">
      <c r="B226" s="112"/>
      <c r="C226" s="145"/>
      <c r="D226" s="145"/>
    </row>
    <row r="227" spans="2:4" x14ac:dyDescent="0.15">
      <c r="B227" s="112"/>
      <c r="C227" s="145"/>
      <c r="D227" s="145"/>
    </row>
    <row r="228" spans="2:4" x14ac:dyDescent="0.15">
      <c r="B228" s="112"/>
      <c r="C228" s="145"/>
      <c r="D228" s="145"/>
    </row>
    <row r="229" spans="2:4" x14ac:dyDescent="0.15">
      <c r="B229" s="112"/>
      <c r="C229" s="145"/>
      <c r="D229" s="145"/>
    </row>
    <row r="230" spans="2:4" x14ac:dyDescent="0.15">
      <c r="B230" s="112"/>
      <c r="C230" s="145"/>
      <c r="D230" s="145"/>
    </row>
    <row r="231" spans="2:4" x14ac:dyDescent="0.15">
      <c r="B231" s="112"/>
      <c r="C231" s="145"/>
      <c r="D231" s="145"/>
    </row>
    <row r="232" spans="2:4" x14ac:dyDescent="0.15">
      <c r="B232" s="112"/>
      <c r="C232" s="145"/>
      <c r="D232" s="145"/>
    </row>
    <row r="233" spans="2:4" x14ac:dyDescent="0.15">
      <c r="B233" s="112"/>
      <c r="C233" s="145"/>
      <c r="D233" s="145"/>
    </row>
    <row r="234" spans="2:4" x14ac:dyDescent="0.15">
      <c r="B234" s="112"/>
      <c r="C234" s="145"/>
      <c r="D234" s="145"/>
    </row>
    <row r="235" spans="2:4" x14ac:dyDescent="0.15">
      <c r="B235" s="112"/>
      <c r="C235" s="145"/>
      <c r="D235" s="145"/>
    </row>
    <row r="236" spans="2:4" x14ac:dyDescent="0.15">
      <c r="B236" s="112"/>
      <c r="C236" s="145"/>
      <c r="D236" s="145"/>
    </row>
    <row r="237" spans="2:4" x14ac:dyDescent="0.15">
      <c r="B237" s="112"/>
      <c r="C237" s="145"/>
      <c r="D237" s="145"/>
    </row>
    <row r="238" spans="2:4" x14ac:dyDescent="0.15">
      <c r="B238" s="112"/>
      <c r="C238" s="145"/>
      <c r="D238" s="145"/>
    </row>
    <row r="239" spans="2:4" x14ac:dyDescent="0.15">
      <c r="B239" s="112"/>
      <c r="C239" s="145"/>
      <c r="D239" s="145"/>
    </row>
    <row r="240" spans="2:4" x14ac:dyDescent="0.15">
      <c r="B240" s="112"/>
      <c r="C240" s="145"/>
      <c r="D240" s="145"/>
    </row>
    <row r="241" spans="2:4" x14ac:dyDescent="0.15">
      <c r="B241" s="112"/>
      <c r="C241" s="145"/>
      <c r="D241" s="145"/>
    </row>
    <row r="242" spans="2:4" x14ac:dyDescent="0.15">
      <c r="B242" s="112"/>
      <c r="C242" s="145"/>
      <c r="D242" s="145"/>
    </row>
    <row r="243" spans="2:4" x14ac:dyDescent="0.15">
      <c r="B243" s="112"/>
      <c r="C243" s="145"/>
      <c r="D243" s="145"/>
    </row>
    <row r="244" spans="2:4" x14ac:dyDescent="0.15">
      <c r="B244" s="112"/>
      <c r="C244" s="145"/>
      <c r="D244" s="145"/>
    </row>
    <row r="245" spans="2:4" x14ac:dyDescent="0.15">
      <c r="B245" s="112"/>
      <c r="C245" s="145"/>
      <c r="D245" s="145"/>
    </row>
    <row r="246" spans="2:4" x14ac:dyDescent="0.15">
      <c r="B246" s="112"/>
      <c r="C246" s="145"/>
      <c r="D246" s="145"/>
    </row>
    <row r="247" spans="2:4" x14ac:dyDescent="0.15">
      <c r="B247" s="112"/>
      <c r="C247" s="145"/>
      <c r="D247" s="145"/>
    </row>
    <row r="248" spans="2:4" x14ac:dyDescent="0.15">
      <c r="B248" s="112"/>
      <c r="C248" s="145"/>
      <c r="D248" s="145"/>
    </row>
    <row r="249" spans="2:4" x14ac:dyDescent="0.15">
      <c r="B249" s="112"/>
      <c r="C249" s="145"/>
      <c r="D249" s="145"/>
    </row>
    <row r="250" spans="2:4" x14ac:dyDescent="0.15">
      <c r="B250" s="112"/>
      <c r="C250" s="145"/>
      <c r="D250" s="145"/>
    </row>
    <row r="251" spans="2:4" x14ac:dyDescent="0.15">
      <c r="B251" s="112"/>
      <c r="C251" s="145"/>
      <c r="D251" s="145"/>
    </row>
    <row r="252" spans="2:4" x14ac:dyDescent="0.15">
      <c r="B252" s="112"/>
      <c r="C252" s="145"/>
      <c r="D252" s="145"/>
    </row>
    <row r="253" spans="2:4" x14ac:dyDescent="0.15">
      <c r="B253" s="112"/>
      <c r="C253" s="145"/>
      <c r="D253" s="145"/>
    </row>
    <row r="254" spans="2:4" x14ac:dyDescent="0.15">
      <c r="B254" s="112"/>
      <c r="C254" s="145"/>
      <c r="D254" s="145"/>
    </row>
    <row r="255" spans="2:4" x14ac:dyDescent="0.15">
      <c r="B255" s="112"/>
      <c r="C255" s="145"/>
      <c r="D255" s="145"/>
    </row>
    <row r="256" spans="2:4" x14ac:dyDescent="0.15">
      <c r="B256" s="112"/>
      <c r="C256" s="145"/>
      <c r="D256" s="145"/>
    </row>
    <row r="257" spans="2:4" x14ac:dyDescent="0.15">
      <c r="B257" s="112"/>
      <c r="C257" s="145"/>
      <c r="D257" s="145"/>
    </row>
    <row r="258" spans="2:4" x14ac:dyDescent="0.15">
      <c r="B258" s="112"/>
      <c r="C258" s="145"/>
      <c r="D258" s="145"/>
    </row>
    <row r="259" spans="2:4" x14ac:dyDescent="0.15">
      <c r="B259" s="112"/>
      <c r="C259" s="145"/>
      <c r="D259" s="145"/>
    </row>
    <row r="260" spans="2:4" x14ac:dyDescent="0.15">
      <c r="B260" s="112"/>
      <c r="C260" s="145"/>
      <c r="D260" s="145"/>
    </row>
    <row r="261" spans="2:4" x14ac:dyDescent="0.15">
      <c r="B261" s="112"/>
      <c r="C261" s="145"/>
      <c r="D261" s="145"/>
    </row>
    <row r="262" spans="2:4" x14ac:dyDescent="0.15">
      <c r="B262" s="112"/>
      <c r="C262" s="145"/>
      <c r="D262" s="145"/>
    </row>
    <row r="263" spans="2:4" x14ac:dyDescent="0.15">
      <c r="B263" s="112"/>
      <c r="C263" s="145"/>
      <c r="D263" s="145"/>
    </row>
    <row r="264" spans="2:4" x14ac:dyDescent="0.15">
      <c r="B264" s="112"/>
      <c r="C264" s="145"/>
      <c r="D264" s="145"/>
    </row>
    <row r="265" spans="2:4" x14ac:dyDescent="0.15">
      <c r="B265" s="112"/>
      <c r="C265" s="145"/>
      <c r="D265" s="145"/>
    </row>
    <row r="266" spans="2:4" x14ac:dyDescent="0.15">
      <c r="B266" s="112"/>
      <c r="C266" s="145"/>
      <c r="D266" s="145"/>
    </row>
    <row r="267" spans="2:4" x14ac:dyDescent="0.15">
      <c r="B267" s="112"/>
      <c r="C267" s="145"/>
      <c r="D267" s="145"/>
    </row>
    <row r="268" spans="2:4" x14ac:dyDescent="0.15">
      <c r="B268" s="112"/>
      <c r="C268" s="145"/>
      <c r="D268" s="145"/>
    </row>
    <row r="269" spans="2:4" x14ac:dyDescent="0.15">
      <c r="B269" s="112"/>
      <c r="C269" s="145"/>
      <c r="D269" s="145"/>
    </row>
    <row r="270" spans="2:4" x14ac:dyDescent="0.15">
      <c r="B270" s="112"/>
      <c r="C270" s="145"/>
      <c r="D270" s="145"/>
    </row>
    <row r="271" spans="2:4" x14ac:dyDescent="0.15">
      <c r="B271" s="112"/>
      <c r="C271" s="145"/>
      <c r="D271" s="145"/>
    </row>
    <row r="272" spans="2:4" x14ac:dyDescent="0.15">
      <c r="B272" s="112"/>
      <c r="C272" s="145"/>
      <c r="D272" s="145"/>
    </row>
    <row r="273" spans="2:4" x14ac:dyDescent="0.15">
      <c r="B273" s="112"/>
      <c r="C273" s="145"/>
      <c r="D273" s="145"/>
    </row>
    <row r="274" spans="2:4" x14ac:dyDescent="0.15">
      <c r="B274" s="112"/>
      <c r="C274" s="145"/>
      <c r="D274" s="145"/>
    </row>
    <row r="275" spans="2:4" x14ac:dyDescent="0.15">
      <c r="B275" s="112"/>
      <c r="C275" s="145"/>
      <c r="D275" s="145"/>
    </row>
    <row r="276" spans="2:4" x14ac:dyDescent="0.15">
      <c r="B276" s="112"/>
      <c r="C276" s="145"/>
      <c r="D276" s="145"/>
    </row>
    <row r="277" spans="2:4" x14ac:dyDescent="0.15">
      <c r="B277" s="112"/>
      <c r="C277" s="145"/>
      <c r="D277" s="145"/>
    </row>
    <row r="278" spans="2:4" x14ac:dyDescent="0.15">
      <c r="B278" s="112"/>
      <c r="C278" s="145"/>
      <c r="D278" s="145"/>
    </row>
    <row r="279" spans="2:4" x14ac:dyDescent="0.15">
      <c r="B279" s="112"/>
      <c r="C279" s="145"/>
      <c r="D279" s="145"/>
    </row>
    <row r="280" spans="2:4" x14ac:dyDescent="0.15">
      <c r="B280" s="112"/>
      <c r="C280" s="145"/>
      <c r="D280" s="145"/>
    </row>
    <row r="281" spans="2:4" x14ac:dyDescent="0.15">
      <c r="B281" s="112"/>
      <c r="C281" s="145"/>
      <c r="D281" s="145"/>
    </row>
    <row r="282" spans="2:4" x14ac:dyDescent="0.15">
      <c r="B282" s="112"/>
      <c r="C282" s="145"/>
      <c r="D282" s="145"/>
    </row>
    <row r="283" spans="2:4" x14ac:dyDescent="0.15">
      <c r="B283" s="112"/>
      <c r="C283" s="145"/>
      <c r="D283" s="145"/>
    </row>
    <row r="284" spans="2:4" x14ac:dyDescent="0.15">
      <c r="B284" s="112"/>
      <c r="C284" s="145"/>
      <c r="D284" s="145"/>
    </row>
    <row r="285" spans="2:4" x14ac:dyDescent="0.15">
      <c r="B285" s="112"/>
      <c r="C285" s="145"/>
      <c r="D285" s="145"/>
    </row>
    <row r="286" spans="2:4" x14ac:dyDescent="0.15">
      <c r="B286" s="112"/>
      <c r="C286" s="145"/>
      <c r="D286" s="145"/>
    </row>
    <row r="287" spans="2:4" x14ac:dyDescent="0.15">
      <c r="B287" s="112"/>
      <c r="C287" s="145"/>
      <c r="D287" s="145"/>
    </row>
    <row r="288" spans="2:4" x14ac:dyDescent="0.15">
      <c r="B288" s="112"/>
      <c r="C288" s="145"/>
      <c r="D288" s="145"/>
    </row>
    <row r="289" spans="2:4" x14ac:dyDescent="0.15">
      <c r="B289" s="112"/>
      <c r="C289" s="145"/>
      <c r="D289" s="145"/>
    </row>
    <row r="290" spans="2:4" x14ac:dyDescent="0.15">
      <c r="B290" s="112"/>
      <c r="C290" s="145"/>
      <c r="D290" s="145"/>
    </row>
    <row r="291" spans="2:4" x14ac:dyDescent="0.15">
      <c r="B291" s="112"/>
      <c r="C291" s="145"/>
      <c r="D291" s="145"/>
    </row>
    <row r="292" spans="2:4" x14ac:dyDescent="0.15">
      <c r="B292" s="112"/>
      <c r="C292" s="145"/>
      <c r="D292" s="145"/>
    </row>
    <row r="293" spans="2:4" x14ac:dyDescent="0.15">
      <c r="B293" s="112"/>
      <c r="C293" s="145"/>
      <c r="D293" s="145"/>
    </row>
    <row r="294" spans="2:4" x14ac:dyDescent="0.15">
      <c r="B294" s="112"/>
      <c r="C294" s="145"/>
      <c r="D294" s="145"/>
    </row>
    <row r="295" spans="2:4" x14ac:dyDescent="0.15">
      <c r="B295" s="112"/>
      <c r="C295" s="145"/>
      <c r="D295" s="145"/>
    </row>
    <row r="296" spans="2:4" x14ac:dyDescent="0.15">
      <c r="B296" s="112"/>
      <c r="C296" s="145"/>
      <c r="D296" s="145"/>
    </row>
    <row r="297" spans="2:4" x14ac:dyDescent="0.15">
      <c r="B297" s="112"/>
      <c r="C297" s="145"/>
      <c r="D297" s="145"/>
    </row>
    <row r="298" spans="2:4" x14ac:dyDescent="0.15">
      <c r="B298" s="112"/>
      <c r="C298" s="145"/>
      <c r="D298" s="145"/>
    </row>
    <row r="299" spans="2:4" x14ac:dyDescent="0.15">
      <c r="B299" s="112"/>
      <c r="C299" s="145"/>
      <c r="D299" s="145"/>
    </row>
    <row r="300" spans="2:4" x14ac:dyDescent="0.15">
      <c r="B300" s="112"/>
      <c r="C300" s="145"/>
      <c r="D300" s="145"/>
    </row>
    <row r="301" spans="2:4" x14ac:dyDescent="0.15">
      <c r="B301" s="112"/>
      <c r="C301" s="145"/>
      <c r="D301" s="145"/>
    </row>
    <row r="302" spans="2:4" x14ac:dyDescent="0.15">
      <c r="B302" s="112"/>
      <c r="C302" s="145"/>
      <c r="D302" s="145"/>
    </row>
    <row r="303" spans="2:4" x14ac:dyDescent="0.15">
      <c r="B303" s="112"/>
      <c r="C303" s="145"/>
      <c r="D303" s="145"/>
    </row>
    <row r="304" spans="2:4" x14ac:dyDescent="0.15">
      <c r="B304" s="112"/>
      <c r="C304" s="145"/>
      <c r="D304" s="145"/>
    </row>
    <row r="305" spans="2:4" x14ac:dyDescent="0.15">
      <c r="B305" s="112"/>
      <c r="C305" s="145"/>
      <c r="D305" s="145"/>
    </row>
    <row r="306" spans="2:4" x14ac:dyDescent="0.15">
      <c r="B306" s="112"/>
      <c r="C306" s="145"/>
      <c r="D306" s="145"/>
    </row>
    <row r="307" spans="2:4" x14ac:dyDescent="0.15">
      <c r="B307" s="112"/>
      <c r="C307" s="145"/>
      <c r="D307" s="145"/>
    </row>
    <row r="308" spans="2:4" x14ac:dyDescent="0.15">
      <c r="B308" s="112"/>
      <c r="C308" s="145"/>
      <c r="D308" s="145"/>
    </row>
    <row r="309" spans="2:4" x14ac:dyDescent="0.15">
      <c r="B309" s="112"/>
      <c r="C309" s="145"/>
      <c r="D309" s="145"/>
    </row>
    <row r="310" spans="2:4" x14ac:dyDescent="0.15">
      <c r="B310" s="112"/>
      <c r="C310" s="145"/>
      <c r="D310" s="145"/>
    </row>
    <row r="311" spans="2:4" x14ac:dyDescent="0.15">
      <c r="B311" s="112"/>
      <c r="C311" s="145"/>
      <c r="D311" s="145"/>
    </row>
    <row r="312" spans="2:4" x14ac:dyDescent="0.15">
      <c r="B312" s="112"/>
      <c r="C312" s="145"/>
      <c r="D312" s="145"/>
    </row>
    <row r="313" spans="2:4" x14ac:dyDescent="0.15">
      <c r="B313" s="112"/>
      <c r="C313" s="145"/>
      <c r="D313" s="145"/>
    </row>
    <row r="314" spans="2:4" x14ac:dyDescent="0.15">
      <c r="B314" s="112"/>
      <c r="C314" s="145"/>
      <c r="D314" s="145"/>
    </row>
    <row r="315" spans="2:4" x14ac:dyDescent="0.15">
      <c r="B315" s="112"/>
      <c r="C315" s="145"/>
      <c r="D315" s="145"/>
    </row>
    <row r="316" spans="2:4" x14ac:dyDescent="0.15">
      <c r="B316" s="112"/>
      <c r="C316" s="145"/>
      <c r="D316" s="145"/>
    </row>
    <row r="317" spans="2:4" x14ac:dyDescent="0.15">
      <c r="B317" s="112"/>
      <c r="C317" s="145"/>
      <c r="D317" s="145"/>
    </row>
    <row r="318" spans="2:4" x14ac:dyDescent="0.15">
      <c r="B318" s="112"/>
      <c r="C318" s="145"/>
      <c r="D318" s="145"/>
    </row>
    <row r="319" spans="2:4" x14ac:dyDescent="0.15">
      <c r="B319" s="112"/>
      <c r="C319" s="145"/>
      <c r="D319" s="145"/>
    </row>
    <row r="320" spans="2:4" x14ac:dyDescent="0.15">
      <c r="B320" s="112"/>
      <c r="C320" s="145"/>
      <c r="D320" s="145"/>
    </row>
    <row r="321" spans="2:4" x14ac:dyDescent="0.15">
      <c r="B321" s="112"/>
      <c r="C321" s="145"/>
      <c r="D321" s="145"/>
    </row>
  </sheetData>
  <sheetProtection password="CC33" sheet="1" objects="1" scenarios="1" selectLockedCells="1"/>
  <mergeCells count="3">
    <mergeCell ref="B3:D3"/>
    <mergeCell ref="A2:D2"/>
    <mergeCell ref="C4:D4"/>
  </mergeCells>
  <phoneticPr fontId="3" type="noConversion"/>
  <pageMargins left="0.75" right="0.75" top="1" bottom="1" header="0.5" footer="0.5"/>
  <pageSetup scale="95"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59999389629810485"/>
    <pageSetUpPr fitToPage="1"/>
  </sheetPr>
  <dimension ref="A1:T51"/>
  <sheetViews>
    <sheetView zoomScale="90" zoomScaleNormal="90" zoomScalePageLayoutView="9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8.83203125" defaultRowHeight="13" x14ac:dyDescent="0.15"/>
  <cols>
    <col min="1" max="1" width="13.6640625" style="2" customWidth="1"/>
    <col min="2" max="2" width="16.33203125" customWidth="1"/>
    <col min="3" max="16" width="13.6640625" customWidth="1"/>
    <col min="17" max="17" width="15.6640625" customWidth="1"/>
    <col min="18" max="18" width="14.6640625" customWidth="1"/>
  </cols>
  <sheetData>
    <row r="1" spans="1:19" s="59" customFormat="1" ht="18" x14ac:dyDescent="0.2">
      <c r="A1" s="22" t="s">
        <v>1</v>
      </c>
      <c r="B1" s="22" t="s">
        <v>48</v>
      </c>
      <c r="C1" s="22" t="s">
        <v>3</v>
      </c>
      <c r="D1" s="64">
        <f>'Monthly Budget'!$F$3</f>
        <v>0</v>
      </c>
      <c r="R1" s="24" t="s">
        <v>18</v>
      </c>
    </row>
    <row r="2" spans="1:19" s="5" customFormat="1" x14ac:dyDescent="0.15">
      <c r="C2" s="5" t="s">
        <v>28</v>
      </c>
      <c r="J2" s="380" t="s">
        <v>304</v>
      </c>
      <c r="M2" s="5" t="s">
        <v>336</v>
      </c>
      <c r="P2" s="5" t="s">
        <v>302</v>
      </c>
      <c r="Q2" s="5" t="s">
        <v>22</v>
      </c>
      <c r="R2" s="24" t="s">
        <v>52</v>
      </c>
    </row>
    <row r="3" spans="1:19" s="5" customFormat="1" ht="14" thickBot="1" x14ac:dyDescent="0.2">
      <c r="A3" s="24" t="s">
        <v>4</v>
      </c>
      <c r="B3" s="24" t="s">
        <v>5</v>
      </c>
      <c r="C3" s="5" t="s">
        <v>29</v>
      </c>
      <c r="D3" s="5" t="s">
        <v>6</v>
      </c>
      <c r="E3" s="5" t="s">
        <v>7</v>
      </c>
      <c r="F3" s="5" t="s">
        <v>8</v>
      </c>
      <c r="G3" s="5" t="s">
        <v>26</v>
      </c>
      <c r="H3" s="5" t="s">
        <v>27</v>
      </c>
      <c r="I3" s="5" t="s">
        <v>9</v>
      </c>
      <c r="J3" s="5" t="s">
        <v>303</v>
      </c>
      <c r="K3" s="5" t="s">
        <v>10</v>
      </c>
      <c r="L3" s="5" t="s">
        <v>11</v>
      </c>
      <c r="M3" s="5" t="s">
        <v>297</v>
      </c>
      <c r="N3" s="5" t="s">
        <v>12</v>
      </c>
      <c r="O3" s="5" t="s">
        <v>30</v>
      </c>
      <c r="P3" s="5" t="s">
        <v>301</v>
      </c>
      <c r="Q3" s="5" t="s">
        <v>23</v>
      </c>
      <c r="R3" s="24" t="s">
        <v>25</v>
      </c>
    </row>
    <row r="4" spans="1:19" s="1" customFormat="1" ht="27" thickBot="1" x14ac:dyDescent="0.2">
      <c r="A4" s="25" t="s">
        <v>13</v>
      </c>
      <c r="B4" s="42">
        <f>+'Monthly Budget'!B9</f>
        <v>0</v>
      </c>
      <c r="C4" s="26">
        <f>+'Monthly Budget'!C9</f>
        <v>0</v>
      </c>
      <c r="D4" s="26">
        <f>+'Monthly Budget'!D9</f>
        <v>0</v>
      </c>
      <c r="E4" s="26">
        <f>+'Monthly Budget'!E9</f>
        <v>0</v>
      </c>
      <c r="F4" s="26">
        <f>+'Monthly Budget'!F9</f>
        <v>0</v>
      </c>
      <c r="G4" s="26">
        <f>+'Monthly Budget'!G9</f>
        <v>0</v>
      </c>
      <c r="H4" s="26">
        <f>+'Monthly Budget'!H9</f>
        <v>0</v>
      </c>
      <c r="I4" s="26">
        <f>+'Monthly Budget'!I9</f>
        <v>0</v>
      </c>
      <c r="J4" s="26">
        <f>+'Monthly Budget'!J9</f>
        <v>0</v>
      </c>
      <c r="K4" s="26">
        <f>+'Monthly Budget'!K9</f>
        <v>0</v>
      </c>
      <c r="L4" s="26">
        <f>+'Monthly Budget'!L9</f>
        <v>0</v>
      </c>
      <c r="M4" s="26">
        <f>+'Monthly Budget'!M9</f>
        <v>0</v>
      </c>
      <c r="N4" s="26">
        <f>+'Monthly Budget'!N9</f>
        <v>0</v>
      </c>
      <c r="O4" s="26">
        <f>+'Monthly Budget'!O9</f>
        <v>0</v>
      </c>
      <c r="P4" s="26">
        <f>+'Monthly Budget'!P9</f>
        <v>0</v>
      </c>
      <c r="Q4" s="26">
        <f>SUM(C4:P4)</f>
        <v>0</v>
      </c>
      <c r="R4" s="55">
        <f>+B4-Q4</f>
        <v>0</v>
      </c>
      <c r="S4" s="26"/>
    </row>
    <row r="5" spans="1:19" x14ac:dyDescent="0.15">
      <c r="A5" s="5" t="s">
        <v>0</v>
      </c>
      <c r="B5" s="43"/>
      <c r="C5" s="28"/>
      <c r="D5" s="28"/>
      <c r="E5" s="28"/>
      <c r="F5" s="28"/>
      <c r="G5" s="28"/>
      <c r="H5" s="28"/>
      <c r="I5" s="28"/>
      <c r="J5" s="28"/>
      <c r="K5" s="28"/>
      <c r="L5" s="28"/>
      <c r="M5" s="28"/>
      <c r="N5" s="28"/>
      <c r="O5" s="28"/>
      <c r="P5" s="28"/>
      <c r="Q5" s="28"/>
      <c r="R5" s="28"/>
      <c r="S5" s="3"/>
    </row>
    <row r="6" spans="1:19" x14ac:dyDescent="0.15">
      <c r="A6" s="5">
        <v>1</v>
      </c>
      <c r="B6" s="65"/>
      <c r="C6" s="56"/>
      <c r="D6" s="56"/>
      <c r="E6" s="56"/>
      <c r="F6" s="56"/>
      <c r="G6" s="56"/>
      <c r="H6" s="56"/>
      <c r="I6" s="56"/>
      <c r="J6" s="56"/>
      <c r="K6" s="56"/>
      <c r="L6" s="56"/>
      <c r="M6" s="56"/>
      <c r="N6" s="56"/>
      <c r="O6" s="56"/>
      <c r="P6" s="56"/>
      <c r="Q6" s="26">
        <f t="shared" ref="Q6:Q38" si="0">SUM(C6:P6)</f>
        <v>0</v>
      </c>
      <c r="R6" s="27">
        <f>+B6-Q6</f>
        <v>0</v>
      </c>
      <c r="S6" s="3"/>
    </row>
    <row r="7" spans="1:19" x14ac:dyDescent="0.15">
      <c r="A7" s="5">
        <v>2</v>
      </c>
      <c r="B7" s="65"/>
      <c r="C7" s="56"/>
      <c r="D7" s="56"/>
      <c r="E7" s="56"/>
      <c r="F7" s="56"/>
      <c r="G7" s="56"/>
      <c r="H7" s="56"/>
      <c r="I7" s="56"/>
      <c r="J7" s="56"/>
      <c r="K7" s="56"/>
      <c r="L7" s="56"/>
      <c r="M7" s="56"/>
      <c r="N7" s="56"/>
      <c r="O7" s="56"/>
      <c r="P7" s="56"/>
      <c r="Q7" s="26">
        <f t="shared" si="0"/>
        <v>0</v>
      </c>
      <c r="R7" s="27">
        <f>+B7-Q7+R6</f>
        <v>0</v>
      </c>
      <c r="S7" s="3"/>
    </row>
    <row r="8" spans="1:19" x14ac:dyDescent="0.15">
      <c r="A8" s="5">
        <v>3</v>
      </c>
      <c r="B8" s="65"/>
      <c r="C8" s="56"/>
      <c r="D8" s="56"/>
      <c r="E8" s="56"/>
      <c r="F8" s="56"/>
      <c r="G8" s="56"/>
      <c r="H8" s="56"/>
      <c r="I8" s="56"/>
      <c r="J8" s="56"/>
      <c r="K8" s="56"/>
      <c r="L8" s="56"/>
      <c r="M8" s="56"/>
      <c r="N8" s="56"/>
      <c r="O8" s="56"/>
      <c r="P8" s="56"/>
      <c r="Q8" s="26">
        <f t="shared" si="0"/>
        <v>0</v>
      </c>
      <c r="R8" s="27">
        <f t="shared" ref="R8:R37" si="1">+B8-Q8+R7</f>
        <v>0</v>
      </c>
      <c r="S8" s="3"/>
    </row>
    <row r="9" spans="1:19" x14ac:dyDescent="0.15">
      <c r="A9" s="5">
        <v>4</v>
      </c>
      <c r="B9" s="65"/>
      <c r="C9" s="56"/>
      <c r="D9" s="56"/>
      <c r="E9" s="56"/>
      <c r="F9" s="56"/>
      <c r="G9" s="56"/>
      <c r="H9" s="56"/>
      <c r="I9" s="56"/>
      <c r="J9" s="56"/>
      <c r="K9" s="56"/>
      <c r="L9" s="56"/>
      <c r="M9" s="56"/>
      <c r="N9" s="56"/>
      <c r="O9" s="56"/>
      <c r="P9" s="56"/>
      <c r="Q9" s="26">
        <f t="shared" si="0"/>
        <v>0</v>
      </c>
      <c r="R9" s="27">
        <f t="shared" si="1"/>
        <v>0</v>
      </c>
      <c r="S9" s="3"/>
    </row>
    <row r="10" spans="1:19" x14ac:dyDescent="0.15">
      <c r="A10" s="5">
        <v>5</v>
      </c>
      <c r="B10" s="65"/>
      <c r="C10" s="56"/>
      <c r="D10" s="56"/>
      <c r="E10" s="56"/>
      <c r="F10" s="57"/>
      <c r="G10" s="56"/>
      <c r="H10" s="56"/>
      <c r="I10" s="56"/>
      <c r="J10" s="56"/>
      <c r="K10" s="56"/>
      <c r="L10" s="56"/>
      <c r="M10" s="56"/>
      <c r="N10" s="56"/>
      <c r="O10" s="56"/>
      <c r="P10" s="56"/>
      <c r="Q10" s="26">
        <f t="shared" si="0"/>
        <v>0</v>
      </c>
      <c r="R10" s="27">
        <f t="shared" si="1"/>
        <v>0</v>
      </c>
      <c r="S10" s="3"/>
    </row>
    <row r="11" spans="1:19" x14ac:dyDescent="0.15">
      <c r="A11" s="5">
        <v>6</v>
      </c>
      <c r="B11" s="65"/>
      <c r="C11" s="56"/>
      <c r="D11" s="56"/>
      <c r="E11" s="57"/>
      <c r="F11" s="56"/>
      <c r="G11" s="56"/>
      <c r="H11" s="56"/>
      <c r="I11" s="56"/>
      <c r="J11" s="56"/>
      <c r="K11" s="56"/>
      <c r="L11" s="56"/>
      <c r="M11" s="56"/>
      <c r="N11" s="56"/>
      <c r="O11" s="56"/>
      <c r="P11" s="56"/>
      <c r="Q11" s="26">
        <f t="shared" si="0"/>
        <v>0</v>
      </c>
      <c r="R11" s="27">
        <f t="shared" si="1"/>
        <v>0</v>
      </c>
      <c r="S11" s="3"/>
    </row>
    <row r="12" spans="1:19" x14ac:dyDescent="0.15">
      <c r="A12" s="5">
        <v>7</v>
      </c>
      <c r="B12" s="65"/>
      <c r="C12" s="56"/>
      <c r="D12" s="56"/>
      <c r="E12" s="56"/>
      <c r="F12" s="56"/>
      <c r="G12" s="56"/>
      <c r="H12" s="56"/>
      <c r="I12" s="56"/>
      <c r="J12" s="56"/>
      <c r="K12" s="56"/>
      <c r="L12" s="56"/>
      <c r="M12" s="56"/>
      <c r="N12" s="56"/>
      <c r="O12" s="56"/>
      <c r="P12" s="56"/>
      <c r="Q12" s="26">
        <f t="shared" si="0"/>
        <v>0</v>
      </c>
      <c r="R12" s="27">
        <f t="shared" si="1"/>
        <v>0</v>
      </c>
      <c r="S12" s="3"/>
    </row>
    <row r="13" spans="1:19" x14ac:dyDescent="0.15">
      <c r="A13" s="5">
        <v>8</v>
      </c>
      <c r="B13" s="65"/>
      <c r="C13" s="56"/>
      <c r="D13" s="56"/>
      <c r="E13" s="56"/>
      <c r="F13" s="56"/>
      <c r="G13" s="56"/>
      <c r="H13" s="56"/>
      <c r="I13" s="56"/>
      <c r="J13" s="56"/>
      <c r="K13" s="56"/>
      <c r="L13" s="56"/>
      <c r="M13" s="56"/>
      <c r="N13" s="56"/>
      <c r="O13" s="56"/>
      <c r="P13" s="56"/>
      <c r="Q13" s="26">
        <f t="shared" si="0"/>
        <v>0</v>
      </c>
      <c r="R13" s="27">
        <f t="shared" si="1"/>
        <v>0</v>
      </c>
      <c r="S13" s="3"/>
    </row>
    <row r="14" spans="1:19" x14ac:dyDescent="0.15">
      <c r="A14" s="5">
        <v>9</v>
      </c>
      <c r="B14" s="65"/>
      <c r="C14" s="56"/>
      <c r="D14" s="56"/>
      <c r="E14" s="56"/>
      <c r="F14" s="56"/>
      <c r="G14" s="56"/>
      <c r="H14" s="57"/>
      <c r="I14" s="56"/>
      <c r="J14" s="56"/>
      <c r="K14" s="56"/>
      <c r="L14" s="56"/>
      <c r="M14" s="56"/>
      <c r="N14" s="56"/>
      <c r="O14" s="56"/>
      <c r="P14" s="56"/>
      <c r="Q14" s="26">
        <f t="shared" si="0"/>
        <v>0</v>
      </c>
      <c r="R14" s="27">
        <f t="shared" si="1"/>
        <v>0</v>
      </c>
      <c r="S14" s="3"/>
    </row>
    <row r="15" spans="1:19" x14ac:dyDescent="0.15">
      <c r="A15" s="5">
        <v>10</v>
      </c>
      <c r="B15" s="65"/>
      <c r="C15" s="56"/>
      <c r="D15" s="56"/>
      <c r="E15" s="56"/>
      <c r="F15" s="56"/>
      <c r="G15" s="56"/>
      <c r="H15" s="57"/>
      <c r="I15" s="56"/>
      <c r="J15" s="56"/>
      <c r="K15" s="56"/>
      <c r="L15" s="56"/>
      <c r="M15" s="56"/>
      <c r="N15" s="56"/>
      <c r="O15" s="56"/>
      <c r="P15" s="56"/>
      <c r="Q15" s="26">
        <f t="shared" si="0"/>
        <v>0</v>
      </c>
      <c r="R15" s="27">
        <f t="shared" si="1"/>
        <v>0</v>
      </c>
      <c r="S15" s="3"/>
    </row>
    <row r="16" spans="1:19" x14ac:dyDescent="0.15">
      <c r="A16" s="5">
        <v>11</v>
      </c>
      <c r="B16" s="65"/>
      <c r="C16" s="56"/>
      <c r="D16" s="56"/>
      <c r="E16" s="56"/>
      <c r="F16" s="56"/>
      <c r="G16" s="56"/>
      <c r="H16" s="56"/>
      <c r="I16" s="56"/>
      <c r="J16" s="56"/>
      <c r="K16" s="56"/>
      <c r="L16" s="56"/>
      <c r="M16" s="56"/>
      <c r="N16" s="56"/>
      <c r="O16" s="56"/>
      <c r="P16" s="56"/>
      <c r="Q16" s="26">
        <f t="shared" si="0"/>
        <v>0</v>
      </c>
      <c r="R16" s="27">
        <f t="shared" si="1"/>
        <v>0</v>
      </c>
      <c r="S16" s="3"/>
    </row>
    <row r="17" spans="1:20" x14ac:dyDescent="0.15">
      <c r="A17" s="5">
        <v>12</v>
      </c>
      <c r="B17" s="65"/>
      <c r="C17" s="56"/>
      <c r="D17" s="56"/>
      <c r="E17" s="56"/>
      <c r="F17" s="56"/>
      <c r="G17" s="56"/>
      <c r="H17" s="56"/>
      <c r="I17" s="56"/>
      <c r="J17" s="56"/>
      <c r="K17" s="56"/>
      <c r="L17" s="56"/>
      <c r="M17" s="56"/>
      <c r="N17" s="56"/>
      <c r="O17" s="56"/>
      <c r="P17" s="56"/>
      <c r="Q17" s="26">
        <f t="shared" si="0"/>
        <v>0</v>
      </c>
      <c r="R17" s="27">
        <f t="shared" si="1"/>
        <v>0</v>
      </c>
      <c r="S17" s="3"/>
    </row>
    <row r="18" spans="1:20" x14ac:dyDescent="0.15">
      <c r="A18" s="5">
        <v>13</v>
      </c>
      <c r="B18" s="65"/>
      <c r="C18" s="56"/>
      <c r="D18" s="56"/>
      <c r="E18" s="56"/>
      <c r="F18" s="56"/>
      <c r="G18" s="56"/>
      <c r="H18" s="56"/>
      <c r="I18" s="56"/>
      <c r="J18" s="56"/>
      <c r="K18" s="56"/>
      <c r="L18" s="56"/>
      <c r="M18" s="56"/>
      <c r="N18" s="56"/>
      <c r="O18" s="56"/>
      <c r="P18" s="56"/>
      <c r="Q18" s="26">
        <f t="shared" si="0"/>
        <v>0</v>
      </c>
      <c r="R18" s="27">
        <f t="shared" si="1"/>
        <v>0</v>
      </c>
      <c r="S18" s="3"/>
    </row>
    <row r="19" spans="1:20" x14ac:dyDescent="0.15">
      <c r="A19" s="5">
        <v>14</v>
      </c>
      <c r="B19" s="65"/>
      <c r="C19" s="56"/>
      <c r="D19" s="56"/>
      <c r="E19" s="56"/>
      <c r="F19" s="56"/>
      <c r="G19" s="56"/>
      <c r="H19" s="56"/>
      <c r="I19" s="56"/>
      <c r="J19" s="56"/>
      <c r="K19" s="56"/>
      <c r="L19" s="56"/>
      <c r="M19" s="56"/>
      <c r="N19" s="56"/>
      <c r="O19" s="56"/>
      <c r="P19" s="56"/>
      <c r="Q19" s="26">
        <f t="shared" si="0"/>
        <v>0</v>
      </c>
      <c r="R19" s="27">
        <f t="shared" si="1"/>
        <v>0</v>
      </c>
      <c r="S19" s="3"/>
    </row>
    <row r="20" spans="1:20" ht="14" thickBot="1" x14ac:dyDescent="0.2">
      <c r="A20" s="5">
        <v>15</v>
      </c>
      <c r="B20" s="65"/>
      <c r="C20" s="56"/>
      <c r="D20" s="56"/>
      <c r="E20" s="56"/>
      <c r="F20" s="56"/>
      <c r="G20" s="56"/>
      <c r="H20" s="56"/>
      <c r="I20" s="56"/>
      <c r="J20" s="56"/>
      <c r="K20" s="56"/>
      <c r="L20" s="56"/>
      <c r="M20" s="56"/>
      <c r="N20" s="56"/>
      <c r="O20" s="56"/>
      <c r="P20" s="56"/>
      <c r="Q20" s="26">
        <f t="shared" si="0"/>
        <v>0</v>
      </c>
      <c r="R20" s="27">
        <f t="shared" si="1"/>
        <v>0</v>
      </c>
      <c r="S20" s="3"/>
    </row>
    <row r="21" spans="1:20" s="4" customFormat="1" ht="27" thickBot="1" x14ac:dyDescent="0.2">
      <c r="A21" s="29" t="s">
        <v>14</v>
      </c>
      <c r="B21" s="44">
        <f>SUM(B6:B20)</f>
        <v>0</v>
      </c>
      <c r="C21" s="30">
        <f t="shared" ref="C21:P21" si="2">SUM(C6:C20)</f>
        <v>0</v>
      </c>
      <c r="D21" s="30">
        <f t="shared" si="2"/>
        <v>0</v>
      </c>
      <c r="E21" s="30">
        <f t="shared" si="2"/>
        <v>0</v>
      </c>
      <c r="F21" s="30">
        <f t="shared" si="2"/>
        <v>0</v>
      </c>
      <c r="G21" s="30">
        <f t="shared" si="2"/>
        <v>0</v>
      </c>
      <c r="H21" s="30">
        <f t="shared" si="2"/>
        <v>0</v>
      </c>
      <c r="I21" s="30">
        <f t="shared" si="2"/>
        <v>0</v>
      </c>
      <c r="J21" s="30">
        <f t="shared" si="2"/>
        <v>0</v>
      </c>
      <c r="K21" s="30">
        <f t="shared" si="2"/>
        <v>0</v>
      </c>
      <c r="L21" s="30">
        <f t="shared" si="2"/>
        <v>0</v>
      </c>
      <c r="M21" s="30">
        <f t="shared" si="2"/>
        <v>0</v>
      </c>
      <c r="N21" s="30">
        <f t="shared" si="2"/>
        <v>0</v>
      </c>
      <c r="O21" s="30">
        <f t="shared" si="2"/>
        <v>0</v>
      </c>
      <c r="P21" s="30">
        <f t="shared" si="2"/>
        <v>0</v>
      </c>
      <c r="Q21" s="30">
        <f t="shared" si="0"/>
        <v>0</v>
      </c>
      <c r="R21" s="31">
        <f>+B21-Q21</f>
        <v>0</v>
      </c>
      <c r="S21" s="26"/>
      <c r="T21"/>
    </row>
    <row r="22" spans="1:20" x14ac:dyDescent="0.15">
      <c r="A22" s="5">
        <v>16</v>
      </c>
      <c r="B22" s="65"/>
      <c r="C22" s="56"/>
      <c r="D22" s="56"/>
      <c r="E22" s="56"/>
      <c r="F22" s="56"/>
      <c r="G22" s="56"/>
      <c r="H22" s="56"/>
      <c r="I22" s="56"/>
      <c r="J22" s="56"/>
      <c r="K22" s="56"/>
      <c r="L22" s="56"/>
      <c r="M22" s="56"/>
      <c r="N22" s="56"/>
      <c r="O22" s="56"/>
      <c r="P22" s="56"/>
      <c r="Q22" s="26">
        <f t="shared" si="0"/>
        <v>0</v>
      </c>
      <c r="R22" s="27">
        <f t="shared" si="1"/>
        <v>0</v>
      </c>
      <c r="S22" s="3"/>
    </row>
    <row r="23" spans="1:20" x14ac:dyDescent="0.15">
      <c r="A23" s="5">
        <v>17</v>
      </c>
      <c r="B23" s="65"/>
      <c r="C23" s="56"/>
      <c r="D23" s="56"/>
      <c r="E23" s="56"/>
      <c r="F23" s="56"/>
      <c r="G23" s="56"/>
      <c r="H23" s="56"/>
      <c r="I23" s="56"/>
      <c r="J23" s="56"/>
      <c r="K23" s="56"/>
      <c r="L23" s="56"/>
      <c r="M23" s="56"/>
      <c r="N23" s="56"/>
      <c r="O23" s="56"/>
      <c r="P23" s="56"/>
      <c r="Q23" s="26">
        <f t="shared" si="0"/>
        <v>0</v>
      </c>
      <c r="R23" s="27">
        <f t="shared" si="1"/>
        <v>0</v>
      </c>
      <c r="S23" s="3"/>
    </row>
    <row r="24" spans="1:20" x14ac:dyDescent="0.15">
      <c r="A24" s="5">
        <v>18</v>
      </c>
      <c r="B24" s="65"/>
      <c r="C24" s="56"/>
      <c r="D24" s="56"/>
      <c r="E24" s="56"/>
      <c r="F24" s="56"/>
      <c r="G24" s="56"/>
      <c r="H24" s="56"/>
      <c r="I24" s="56"/>
      <c r="J24" s="56"/>
      <c r="K24" s="56"/>
      <c r="L24" s="56"/>
      <c r="M24" s="56"/>
      <c r="N24" s="56"/>
      <c r="O24" s="56"/>
      <c r="P24" s="56"/>
      <c r="Q24" s="26">
        <f t="shared" si="0"/>
        <v>0</v>
      </c>
      <c r="R24" s="27">
        <f t="shared" si="1"/>
        <v>0</v>
      </c>
      <c r="S24" s="3"/>
    </row>
    <row r="25" spans="1:20" x14ac:dyDescent="0.15">
      <c r="A25" s="5">
        <v>19</v>
      </c>
      <c r="B25" s="65"/>
      <c r="C25" s="56"/>
      <c r="D25" s="56"/>
      <c r="E25" s="56"/>
      <c r="F25" s="56"/>
      <c r="G25" s="56"/>
      <c r="H25" s="56"/>
      <c r="I25" s="56"/>
      <c r="J25" s="56"/>
      <c r="K25" s="56"/>
      <c r="L25" s="56"/>
      <c r="M25" s="56"/>
      <c r="N25" s="56"/>
      <c r="O25" s="56"/>
      <c r="P25" s="56"/>
      <c r="Q25" s="26">
        <f t="shared" si="0"/>
        <v>0</v>
      </c>
      <c r="R25" s="27">
        <f t="shared" si="1"/>
        <v>0</v>
      </c>
      <c r="S25" s="3"/>
    </row>
    <row r="26" spans="1:20" x14ac:dyDescent="0.15">
      <c r="A26" s="5">
        <v>20</v>
      </c>
      <c r="B26" s="65"/>
      <c r="C26" s="56"/>
      <c r="D26" s="56"/>
      <c r="E26" s="56"/>
      <c r="F26" s="56"/>
      <c r="G26" s="56"/>
      <c r="H26" s="56"/>
      <c r="I26" s="56"/>
      <c r="J26" s="56"/>
      <c r="K26" s="56"/>
      <c r="L26" s="56"/>
      <c r="M26" s="56"/>
      <c r="N26" s="56"/>
      <c r="O26" s="56"/>
      <c r="P26" s="56"/>
      <c r="Q26" s="26">
        <f t="shared" si="0"/>
        <v>0</v>
      </c>
      <c r="R26" s="27">
        <f t="shared" si="1"/>
        <v>0</v>
      </c>
      <c r="S26" s="3"/>
    </row>
    <row r="27" spans="1:20" x14ac:dyDescent="0.15">
      <c r="A27" s="5">
        <v>21</v>
      </c>
      <c r="B27" s="65"/>
      <c r="C27" s="56"/>
      <c r="D27" s="56"/>
      <c r="E27" s="56"/>
      <c r="F27" s="56"/>
      <c r="G27" s="56"/>
      <c r="H27" s="56"/>
      <c r="I27" s="56"/>
      <c r="J27" s="56"/>
      <c r="K27" s="56"/>
      <c r="L27" s="56"/>
      <c r="M27" s="56"/>
      <c r="N27" s="56"/>
      <c r="O27" s="56"/>
      <c r="P27" s="56"/>
      <c r="Q27" s="26">
        <f t="shared" si="0"/>
        <v>0</v>
      </c>
      <c r="R27" s="27">
        <f t="shared" si="1"/>
        <v>0</v>
      </c>
      <c r="S27" s="3"/>
    </row>
    <row r="28" spans="1:20" x14ac:dyDescent="0.15">
      <c r="A28" s="5">
        <v>22</v>
      </c>
      <c r="B28" s="65"/>
      <c r="C28" s="56"/>
      <c r="D28" s="56"/>
      <c r="E28" s="56"/>
      <c r="F28" s="56"/>
      <c r="G28" s="56"/>
      <c r="H28" s="56"/>
      <c r="I28" s="56"/>
      <c r="J28" s="56"/>
      <c r="K28" s="56"/>
      <c r="L28" s="56"/>
      <c r="M28" s="56"/>
      <c r="N28" s="56"/>
      <c r="O28" s="56"/>
      <c r="P28" s="56"/>
      <c r="Q28" s="26">
        <f t="shared" si="0"/>
        <v>0</v>
      </c>
      <c r="R28" s="27">
        <f t="shared" si="1"/>
        <v>0</v>
      </c>
      <c r="S28" s="3"/>
    </row>
    <row r="29" spans="1:20" x14ac:dyDescent="0.15">
      <c r="A29" s="5">
        <v>23</v>
      </c>
      <c r="B29" s="65"/>
      <c r="C29" s="56"/>
      <c r="D29" s="56"/>
      <c r="E29" s="56"/>
      <c r="F29" s="56"/>
      <c r="G29" s="56"/>
      <c r="H29" s="56"/>
      <c r="I29" s="56"/>
      <c r="J29" s="56"/>
      <c r="K29" s="56"/>
      <c r="L29" s="56"/>
      <c r="M29" s="56"/>
      <c r="N29" s="56"/>
      <c r="O29" s="56"/>
      <c r="P29" s="56"/>
      <c r="Q29" s="26">
        <f t="shared" si="0"/>
        <v>0</v>
      </c>
      <c r="R29" s="27">
        <f t="shared" si="1"/>
        <v>0</v>
      </c>
      <c r="S29" s="3"/>
    </row>
    <row r="30" spans="1:20" x14ac:dyDescent="0.15">
      <c r="A30" s="5">
        <v>24</v>
      </c>
      <c r="B30" s="65"/>
      <c r="C30" s="56"/>
      <c r="D30" s="56"/>
      <c r="E30" s="56"/>
      <c r="F30" s="56"/>
      <c r="G30" s="56"/>
      <c r="H30" s="56"/>
      <c r="I30" s="56"/>
      <c r="J30" s="56"/>
      <c r="K30" s="56"/>
      <c r="L30" s="56"/>
      <c r="M30" s="56"/>
      <c r="N30" s="56"/>
      <c r="O30" s="56"/>
      <c r="P30" s="56"/>
      <c r="Q30" s="26">
        <f t="shared" si="0"/>
        <v>0</v>
      </c>
      <c r="R30" s="27">
        <f t="shared" si="1"/>
        <v>0</v>
      </c>
      <c r="S30" s="3"/>
    </row>
    <row r="31" spans="1:20" x14ac:dyDescent="0.15">
      <c r="A31" s="5">
        <v>25</v>
      </c>
      <c r="B31" s="65"/>
      <c r="C31" s="56"/>
      <c r="D31" s="56"/>
      <c r="E31" s="56"/>
      <c r="F31" s="56"/>
      <c r="G31" s="56"/>
      <c r="H31" s="56"/>
      <c r="I31" s="56"/>
      <c r="J31" s="56"/>
      <c r="K31" s="56"/>
      <c r="L31" s="56"/>
      <c r="M31" s="56"/>
      <c r="N31" s="56"/>
      <c r="O31" s="56"/>
      <c r="P31" s="56"/>
      <c r="Q31" s="26">
        <f t="shared" si="0"/>
        <v>0</v>
      </c>
      <c r="R31" s="27">
        <f t="shared" si="1"/>
        <v>0</v>
      </c>
      <c r="S31" s="3"/>
    </row>
    <row r="32" spans="1:20" x14ac:dyDescent="0.15">
      <c r="A32" s="5">
        <v>26</v>
      </c>
      <c r="B32" s="65"/>
      <c r="C32" s="56"/>
      <c r="D32" s="56"/>
      <c r="E32" s="56"/>
      <c r="F32" s="56"/>
      <c r="G32" s="56"/>
      <c r="H32" s="56"/>
      <c r="I32" s="56"/>
      <c r="J32" s="56"/>
      <c r="K32" s="56"/>
      <c r="L32" s="56"/>
      <c r="M32" s="56"/>
      <c r="N32" s="56"/>
      <c r="O32" s="56"/>
      <c r="P32" s="56"/>
      <c r="Q32" s="26">
        <f t="shared" si="0"/>
        <v>0</v>
      </c>
      <c r="R32" s="27">
        <f t="shared" si="1"/>
        <v>0</v>
      </c>
      <c r="S32" s="3"/>
    </row>
    <row r="33" spans="1:19" x14ac:dyDescent="0.15">
      <c r="A33" s="5">
        <v>27</v>
      </c>
      <c r="B33" s="65"/>
      <c r="C33" s="56"/>
      <c r="D33" s="56"/>
      <c r="E33" s="56"/>
      <c r="F33" s="56"/>
      <c r="G33" s="56"/>
      <c r="H33" s="56"/>
      <c r="I33" s="56"/>
      <c r="J33" s="56"/>
      <c r="K33" s="56"/>
      <c r="L33" s="56"/>
      <c r="M33" s="56"/>
      <c r="N33" s="56"/>
      <c r="O33" s="56"/>
      <c r="P33" s="56"/>
      <c r="Q33" s="26">
        <f t="shared" si="0"/>
        <v>0</v>
      </c>
      <c r="R33" s="27">
        <f t="shared" si="1"/>
        <v>0</v>
      </c>
      <c r="S33" s="3"/>
    </row>
    <row r="34" spans="1:19" x14ac:dyDescent="0.15">
      <c r="A34" s="5">
        <v>28</v>
      </c>
      <c r="B34" s="65"/>
      <c r="C34" s="56"/>
      <c r="D34" s="56"/>
      <c r="E34" s="56"/>
      <c r="F34" s="56"/>
      <c r="G34" s="56"/>
      <c r="H34" s="56"/>
      <c r="I34" s="56"/>
      <c r="J34" s="56"/>
      <c r="K34" s="56"/>
      <c r="L34" s="56"/>
      <c r="M34" s="56"/>
      <c r="N34" s="56"/>
      <c r="O34" s="56"/>
      <c r="P34" s="56"/>
      <c r="Q34" s="26">
        <f t="shared" si="0"/>
        <v>0</v>
      </c>
      <c r="R34" s="27">
        <f t="shared" si="1"/>
        <v>0</v>
      </c>
      <c r="S34" s="3"/>
    </row>
    <row r="35" spans="1:19" x14ac:dyDescent="0.15">
      <c r="A35" s="5">
        <v>29</v>
      </c>
      <c r="B35" s="65"/>
      <c r="C35" s="56"/>
      <c r="D35" s="56"/>
      <c r="E35" s="56"/>
      <c r="F35" s="56"/>
      <c r="G35" s="56"/>
      <c r="H35" s="56"/>
      <c r="I35" s="56"/>
      <c r="J35" s="56"/>
      <c r="K35" s="56"/>
      <c r="L35" s="56"/>
      <c r="M35" s="56"/>
      <c r="N35" s="56"/>
      <c r="O35" s="56"/>
      <c r="P35" s="56"/>
      <c r="Q35" s="26">
        <f t="shared" si="0"/>
        <v>0</v>
      </c>
      <c r="R35" s="27">
        <f t="shared" si="1"/>
        <v>0</v>
      </c>
      <c r="S35" s="3"/>
    </row>
    <row r="36" spans="1:19" x14ac:dyDescent="0.15">
      <c r="A36" s="5">
        <v>30</v>
      </c>
      <c r="B36" s="65"/>
      <c r="C36" s="56"/>
      <c r="D36" s="56"/>
      <c r="E36" s="56"/>
      <c r="F36" s="56"/>
      <c r="G36" s="56"/>
      <c r="H36" s="56"/>
      <c r="I36" s="56"/>
      <c r="J36" s="56"/>
      <c r="K36" s="56"/>
      <c r="L36" s="56"/>
      <c r="M36" s="56"/>
      <c r="N36" s="56"/>
      <c r="O36" s="56"/>
      <c r="P36" s="56"/>
      <c r="Q36" s="26">
        <f t="shared" si="0"/>
        <v>0</v>
      </c>
      <c r="R36" s="27">
        <f t="shared" si="1"/>
        <v>0</v>
      </c>
      <c r="S36" s="3"/>
    </row>
    <row r="37" spans="1:19" ht="14" thickBot="1" x14ac:dyDescent="0.2">
      <c r="A37" s="5">
        <v>31</v>
      </c>
      <c r="B37" s="66"/>
      <c r="C37" s="58"/>
      <c r="D37" s="58"/>
      <c r="E37" s="58"/>
      <c r="F37" s="58"/>
      <c r="G37" s="58"/>
      <c r="H37" s="58"/>
      <c r="I37" s="58"/>
      <c r="J37" s="58"/>
      <c r="K37" s="58"/>
      <c r="L37" s="58"/>
      <c r="M37" s="58"/>
      <c r="N37" s="58"/>
      <c r="O37" s="58"/>
      <c r="P37" s="58"/>
      <c r="Q37" s="26">
        <f t="shared" si="0"/>
        <v>0</v>
      </c>
      <c r="R37" s="27">
        <f t="shared" si="1"/>
        <v>0</v>
      </c>
      <c r="S37" s="3"/>
    </row>
    <row r="38" spans="1:19" ht="27" thickBot="1" x14ac:dyDescent="0.2">
      <c r="A38" s="25" t="s">
        <v>44</v>
      </c>
      <c r="B38" s="46">
        <f t="shared" ref="B38:P38" si="3">SUM(B21:B37)</f>
        <v>0</v>
      </c>
      <c r="C38" s="32">
        <f t="shared" si="3"/>
        <v>0</v>
      </c>
      <c r="D38" s="32">
        <f t="shared" si="3"/>
        <v>0</v>
      </c>
      <c r="E38" s="32">
        <f t="shared" si="3"/>
        <v>0</v>
      </c>
      <c r="F38" s="32">
        <f t="shared" si="3"/>
        <v>0</v>
      </c>
      <c r="G38" s="32">
        <f t="shared" si="3"/>
        <v>0</v>
      </c>
      <c r="H38" s="32">
        <f t="shared" si="3"/>
        <v>0</v>
      </c>
      <c r="I38" s="32">
        <f t="shared" si="3"/>
        <v>0</v>
      </c>
      <c r="J38" s="32">
        <f t="shared" si="3"/>
        <v>0</v>
      </c>
      <c r="K38" s="32">
        <f t="shared" si="3"/>
        <v>0</v>
      </c>
      <c r="L38" s="32">
        <f t="shared" si="3"/>
        <v>0</v>
      </c>
      <c r="M38" s="32">
        <f t="shared" si="3"/>
        <v>0</v>
      </c>
      <c r="N38" s="32">
        <f t="shared" si="3"/>
        <v>0</v>
      </c>
      <c r="O38" s="32">
        <f t="shared" si="3"/>
        <v>0</v>
      </c>
      <c r="P38" s="32">
        <f t="shared" si="3"/>
        <v>0</v>
      </c>
      <c r="Q38" s="32">
        <f t="shared" si="0"/>
        <v>0</v>
      </c>
      <c r="R38" s="31">
        <f>+B38-Q38</f>
        <v>0</v>
      </c>
      <c r="S38" s="3"/>
    </row>
    <row r="39" spans="1:19" ht="26" x14ac:dyDescent="0.15">
      <c r="A39" s="25" t="s">
        <v>45</v>
      </c>
      <c r="B39" s="45">
        <f>-B4+B38</f>
        <v>0</v>
      </c>
      <c r="C39" s="32">
        <f t="shared" ref="C39:Q39" si="4">+C4-C38</f>
        <v>0</v>
      </c>
      <c r="D39" s="32">
        <f t="shared" si="4"/>
        <v>0</v>
      </c>
      <c r="E39" s="32">
        <f t="shared" si="4"/>
        <v>0</v>
      </c>
      <c r="F39" s="32">
        <f t="shared" si="4"/>
        <v>0</v>
      </c>
      <c r="G39" s="32">
        <f t="shared" si="4"/>
        <v>0</v>
      </c>
      <c r="H39" s="32">
        <f t="shared" si="4"/>
        <v>0</v>
      </c>
      <c r="I39" s="32">
        <f t="shared" si="4"/>
        <v>0</v>
      </c>
      <c r="J39" s="32">
        <f t="shared" si="4"/>
        <v>0</v>
      </c>
      <c r="K39" s="32">
        <f t="shared" si="4"/>
        <v>0</v>
      </c>
      <c r="L39" s="32">
        <f t="shared" si="4"/>
        <v>0</v>
      </c>
      <c r="M39" s="32">
        <f t="shared" si="4"/>
        <v>0</v>
      </c>
      <c r="N39" s="32">
        <f t="shared" si="4"/>
        <v>0</v>
      </c>
      <c r="O39" s="32">
        <f t="shared" si="4"/>
        <v>0</v>
      </c>
      <c r="P39" s="32">
        <f t="shared" si="4"/>
        <v>0</v>
      </c>
      <c r="Q39" s="32">
        <f t="shared" si="4"/>
        <v>0</v>
      </c>
      <c r="R39" s="32">
        <f>+R4+R38</f>
        <v>0</v>
      </c>
      <c r="S39" s="3"/>
    </row>
    <row r="40" spans="1:19" x14ac:dyDescent="0.15">
      <c r="A40" s="5"/>
      <c r="B40" s="47"/>
      <c r="C40" s="33"/>
      <c r="D40" s="33"/>
      <c r="E40" s="33"/>
      <c r="F40" s="33"/>
      <c r="G40" s="33"/>
      <c r="H40" s="33"/>
      <c r="I40" s="33"/>
      <c r="J40" s="33"/>
      <c r="K40" s="33"/>
      <c r="L40" s="33"/>
      <c r="M40" s="33"/>
      <c r="N40" s="33"/>
      <c r="O40" s="33"/>
      <c r="P40" s="33"/>
      <c r="Q40" s="33"/>
      <c r="R40" s="33"/>
      <c r="S40" s="3"/>
    </row>
    <row r="41" spans="1:19" ht="26" x14ac:dyDescent="0.15">
      <c r="A41" s="25" t="s">
        <v>15</v>
      </c>
      <c r="B41" s="42">
        <f>+'Monthly Budget'!B24</f>
        <v>0</v>
      </c>
      <c r="C41" s="42">
        <f>+'Monthly Budget'!C24</f>
        <v>0</v>
      </c>
      <c r="D41" s="42">
        <f>+'Monthly Budget'!D24</f>
        <v>0</v>
      </c>
      <c r="E41" s="42">
        <f>+'Monthly Budget'!E24</f>
        <v>0</v>
      </c>
      <c r="F41" s="42">
        <f>+'Monthly Budget'!F24</f>
        <v>0</v>
      </c>
      <c r="G41" s="42">
        <f>+'Monthly Budget'!G24</f>
        <v>0</v>
      </c>
      <c r="H41" s="42">
        <f>+'Monthly Budget'!H24</f>
        <v>0</v>
      </c>
      <c r="I41" s="42">
        <f>+'Monthly Budget'!I24</f>
        <v>0</v>
      </c>
      <c r="J41" s="42">
        <f>+'Monthly Budget'!J24</f>
        <v>0</v>
      </c>
      <c r="K41" s="42">
        <f>+'Monthly Budget'!K24</f>
        <v>0</v>
      </c>
      <c r="L41" s="42">
        <f>+'Monthly Budget'!L24</f>
        <v>0</v>
      </c>
      <c r="M41" s="42">
        <f>+'Monthly Budget'!M24</f>
        <v>0</v>
      </c>
      <c r="N41" s="42">
        <f>+'Monthly Budget'!N24</f>
        <v>0</v>
      </c>
      <c r="O41" s="42">
        <f>+'Monthly Budget'!O24</f>
        <v>0</v>
      </c>
      <c r="P41" s="42">
        <f>+'Monthly Budget'!P24</f>
        <v>0</v>
      </c>
      <c r="Q41" s="42">
        <f>+'Monthly Budget'!Q24</f>
        <v>0</v>
      </c>
      <c r="R41" s="42">
        <f>+'Monthly Budget'!R24</f>
        <v>0</v>
      </c>
      <c r="S41" s="3"/>
    </row>
    <row r="42" spans="1:19" ht="26" x14ac:dyDescent="0.15">
      <c r="A42" s="25" t="s">
        <v>46</v>
      </c>
      <c r="B42" s="42">
        <f>+'Actual Totals'!B26</f>
        <v>0</v>
      </c>
      <c r="C42" s="42">
        <f>+'Actual Totals'!C26</f>
        <v>0</v>
      </c>
      <c r="D42" s="42">
        <f>+'Actual Totals'!D26</f>
        <v>0</v>
      </c>
      <c r="E42" s="42">
        <f>+'Actual Totals'!E26</f>
        <v>0</v>
      </c>
      <c r="F42" s="42">
        <f>+'Actual Totals'!F26</f>
        <v>0</v>
      </c>
      <c r="G42" s="42">
        <f>+'Actual Totals'!G26</f>
        <v>0</v>
      </c>
      <c r="H42" s="42">
        <f>+'Actual Totals'!H26</f>
        <v>0</v>
      </c>
      <c r="I42" s="42">
        <f>+'Actual Totals'!I26</f>
        <v>0</v>
      </c>
      <c r="J42" s="42">
        <f>+'Actual Totals'!J26</f>
        <v>0</v>
      </c>
      <c r="K42" s="42">
        <f>+'Actual Totals'!K26</f>
        <v>0</v>
      </c>
      <c r="L42" s="42">
        <f>+'Actual Totals'!L26</f>
        <v>0</v>
      </c>
      <c r="M42" s="42">
        <f>+'Actual Totals'!M26</f>
        <v>0</v>
      </c>
      <c r="N42" s="42">
        <f>+'Actual Totals'!N26</f>
        <v>0</v>
      </c>
      <c r="O42" s="42">
        <f>+'Actual Totals'!O26</f>
        <v>0</v>
      </c>
      <c r="P42" s="42">
        <f>+'Actual Totals'!P26</f>
        <v>0</v>
      </c>
      <c r="Q42" s="42">
        <f>+'Actual Totals'!Q26</f>
        <v>0</v>
      </c>
      <c r="R42" s="42">
        <f>+'Actual Totals'!R26</f>
        <v>0</v>
      </c>
      <c r="S42" s="3"/>
    </row>
    <row r="43" spans="1:19" ht="26" x14ac:dyDescent="0.15">
      <c r="A43" s="25" t="s">
        <v>47</v>
      </c>
      <c r="B43" s="42">
        <f>-B41+B42</f>
        <v>0</v>
      </c>
      <c r="C43" s="42">
        <f t="shared" ref="C43:Q43" si="5">+C41-C42</f>
        <v>0</v>
      </c>
      <c r="D43" s="42">
        <f t="shared" si="5"/>
        <v>0</v>
      </c>
      <c r="E43" s="42">
        <f t="shared" si="5"/>
        <v>0</v>
      </c>
      <c r="F43" s="42">
        <f t="shared" si="5"/>
        <v>0</v>
      </c>
      <c r="G43" s="42">
        <f t="shared" si="5"/>
        <v>0</v>
      </c>
      <c r="H43" s="42">
        <f t="shared" si="5"/>
        <v>0</v>
      </c>
      <c r="I43" s="42">
        <f t="shared" si="5"/>
        <v>0</v>
      </c>
      <c r="J43" s="42">
        <f t="shared" si="5"/>
        <v>0</v>
      </c>
      <c r="K43" s="42">
        <f t="shared" si="5"/>
        <v>0</v>
      </c>
      <c r="L43" s="42">
        <f t="shared" si="5"/>
        <v>0</v>
      </c>
      <c r="M43" s="42">
        <f t="shared" si="5"/>
        <v>0</v>
      </c>
      <c r="N43" s="42">
        <f t="shared" si="5"/>
        <v>0</v>
      </c>
      <c r="O43" s="42">
        <f t="shared" si="5"/>
        <v>0</v>
      </c>
      <c r="P43" s="42">
        <f t="shared" si="5"/>
        <v>0</v>
      </c>
      <c r="Q43" s="42">
        <f t="shared" si="5"/>
        <v>0</v>
      </c>
      <c r="R43" s="42">
        <f>+R41+R42</f>
        <v>0</v>
      </c>
      <c r="S43" s="3"/>
    </row>
    <row r="44" spans="1:19" x14ac:dyDescent="0.15">
      <c r="A44" s="5"/>
      <c r="B44" s="42"/>
      <c r="S44" s="3"/>
    </row>
    <row r="45" spans="1:19" x14ac:dyDescent="0.15">
      <c r="A45" s="5"/>
      <c r="B45" s="5"/>
      <c r="C45" s="3"/>
      <c r="D45" s="3" t="s">
        <v>18</v>
      </c>
      <c r="E45" s="3"/>
      <c r="F45" s="3"/>
      <c r="G45" s="3"/>
      <c r="H45" s="5" t="s">
        <v>51</v>
      </c>
      <c r="I45" s="3"/>
      <c r="J45" s="3"/>
      <c r="K45" s="5"/>
      <c r="L45" s="5" t="s">
        <v>21</v>
      </c>
      <c r="M45" s="5"/>
      <c r="N45" s="3"/>
      <c r="O45" s="3"/>
      <c r="P45" s="3"/>
      <c r="Q45" s="3"/>
      <c r="R45" s="3"/>
      <c r="S45" s="3"/>
    </row>
    <row r="46" spans="1:19" x14ac:dyDescent="0.15">
      <c r="A46" s="25" t="s">
        <v>16</v>
      </c>
      <c r="B46" s="25"/>
      <c r="C46" s="34" t="s">
        <v>19</v>
      </c>
      <c r="D46" s="35"/>
      <c r="E46" s="36">
        <f>+B38</f>
        <v>0</v>
      </c>
      <c r="F46" s="3"/>
      <c r="G46" s="34" t="s">
        <v>19</v>
      </c>
      <c r="H46" s="35"/>
      <c r="I46" s="49">
        <f>+Feb!M46</f>
        <v>0</v>
      </c>
      <c r="J46" s="3"/>
      <c r="K46" s="50" t="s">
        <v>19</v>
      </c>
      <c r="L46" s="48"/>
      <c r="M46" s="49">
        <f>+B42</f>
        <v>0</v>
      </c>
      <c r="N46" s="3"/>
      <c r="O46" s="3"/>
      <c r="P46" s="3"/>
      <c r="Q46" s="3"/>
      <c r="R46" s="3"/>
      <c r="S46" s="3"/>
    </row>
    <row r="47" spans="1:19" ht="18" x14ac:dyDescent="0.2">
      <c r="A47" s="25" t="s">
        <v>17</v>
      </c>
      <c r="B47" s="25"/>
      <c r="C47" s="37" t="s">
        <v>20</v>
      </c>
      <c r="D47" s="38"/>
      <c r="E47" s="39">
        <f>+Q38</f>
        <v>0</v>
      </c>
      <c r="F47" s="23" t="s">
        <v>50</v>
      </c>
      <c r="G47" s="37" t="s">
        <v>20</v>
      </c>
      <c r="H47" s="38"/>
      <c r="I47" s="51">
        <f>+Feb!M47</f>
        <v>0</v>
      </c>
      <c r="J47" s="23" t="s">
        <v>49</v>
      </c>
      <c r="K47" s="53" t="s">
        <v>20</v>
      </c>
      <c r="L47" s="24"/>
      <c r="M47" s="51">
        <f>+Q42</f>
        <v>0</v>
      </c>
      <c r="N47" s="3"/>
      <c r="O47" s="3"/>
      <c r="P47" s="3"/>
      <c r="Q47" s="3"/>
      <c r="R47" s="3"/>
      <c r="S47" s="3"/>
    </row>
    <row r="48" spans="1:19" x14ac:dyDescent="0.15">
      <c r="A48" s="5"/>
      <c r="B48" s="5"/>
      <c r="C48" s="54" t="s">
        <v>53</v>
      </c>
      <c r="D48" s="40"/>
      <c r="E48" s="41">
        <f>+E46-E47</f>
        <v>0</v>
      </c>
      <c r="F48" s="3"/>
      <c r="G48" s="54" t="s">
        <v>53</v>
      </c>
      <c r="H48" s="40"/>
      <c r="I48" s="51">
        <f>+I46-I47</f>
        <v>0</v>
      </c>
      <c r="J48" s="3"/>
      <c r="K48" s="54" t="s">
        <v>53</v>
      </c>
      <c r="L48" s="52"/>
      <c r="M48" s="51">
        <f>+M46-M47</f>
        <v>0</v>
      </c>
      <c r="N48" s="3"/>
      <c r="O48" s="3"/>
      <c r="P48" s="3"/>
      <c r="Q48" s="3"/>
      <c r="R48" s="3"/>
      <c r="S48" s="3"/>
    </row>
    <row r="49" spans="1:19" x14ac:dyDescent="0.15">
      <c r="A49" s="5"/>
      <c r="B49" s="5"/>
      <c r="C49" s="3"/>
      <c r="D49" s="3"/>
      <c r="E49" s="3"/>
      <c r="F49" s="3"/>
      <c r="G49" s="3"/>
      <c r="H49" s="3"/>
      <c r="I49" s="3"/>
      <c r="J49" s="3"/>
      <c r="K49" s="3"/>
      <c r="L49" s="3"/>
      <c r="M49" s="3"/>
      <c r="N49" s="3"/>
      <c r="O49" s="3"/>
      <c r="P49" s="3"/>
      <c r="Q49" s="3"/>
      <c r="R49" s="3"/>
      <c r="S49" s="3"/>
    </row>
    <row r="50" spans="1:19" x14ac:dyDescent="0.15">
      <c r="A50" s="134" t="s">
        <v>293</v>
      </c>
      <c r="B50" s="5"/>
    </row>
    <row r="51" spans="1:19" x14ac:dyDescent="0.15">
      <c r="B51" s="5"/>
    </row>
  </sheetData>
  <sheetProtection password="CC33" sheet="1" objects="1" scenarios="1" formatCells="0" formatColumns="0" selectLockedCells="1"/>
  <phoneticPr fontId="2" type="noConversion"/>
  <printOptions gridLines="1"/>
  <pageMargins left="0.56000000000000005" right="0.51" top="1" bottom="1" header="0.5" footer="0.5"/>
  <pageSetup scale="48" orientation="landscape" horizontalDpi="300" verticalDpi="300" r:id="rId1"/>
  <headerFooter alignWithMargins="0">
    <oddHeader>&amp;C&amp;"Arial,Bold"&amp;12Monthly Budget</oddHeader>
    <oddFooter>&amp;L&amp;F
&amp;A&amp;R&amp;D &amp;T</oddFooter>
  </headerFooter>
  <colBreaks count="1" manualBreakCount="1">
    <brk id="10" max="47"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59999389629810485"/>
    <pageSetUpPr fitToPage="1"/>
  </sheetPr>
  <dimension ref="A1:T51"/>
  <sheetViews>
    <sheetView zoomScale="90" zoomScaleNormal="90" zoomScalePageLayoutView="9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8.83203125" defaultRowHeight="13" x14ac:dyDescent="0.15"/>
  <cols>
    <col min="1" max="1" width="13.6640625" style="2" customWidth="1"/>
    <col min="2" max="2" width="16.33203125" customWidth="1"/>
    <col min="3" max="16" width="13.6640625" customWidth="1"/>
    <col min="17" max="17" width="15.6640625" customWidth="1"/>
    <col min="18" max="18" width="14.6640625" customWidth="1"/>
  </cols>
  <sheetData>
    <row r="1" spans="1:19" s="59" customFormat="1" ht="18" x14ac:dyDescent="0.2">
      <c r="A1" s="22" t="s">
        <v>1</v>
      </c>
      <c r="B1" s="22" t="s">
        <v>40</v>
      </c>
      <c r="C1" s="22" t="s">
        <v>3</v>
      </c>
      <c r="D1" s="64">
        <f>'Monthly Budget'!$F$3</f>
        <v>0</v>
      </c>
      <c r="R1" s="24" t="s">
        <v>18</v>
      </c>
    </row>
    <row r="2" spans="1:19" s="5" customFormat="1" x14ac:dyDescent="0.15">
      <c r="C2" s="5" t="s">
        <v>28</v>
      </c>
      <c r="J2" s="380" t="s">
        <v>304</v>
      </c>
      <c r="M2" s="5" t="s">
        <v>336</v>
      </c>
      <c r="P2" s="5" t="s">
        <v>302</v>
      </c>
      <c r="Q2" s="5" t="s">
        <v>22</v>
      </c>
      <c r="R2" s="24" t="s">
        <v>52</v>
      </c>
    </row>
    <row r="3" spans="1:19" s="5" customFormat="1" ht="14" thickBot="1" x14ac:dyDescent="0.2">
      <c r="A3" s="24" t="s">
        <v>4</v>
      </c>
      <c r="B3" s="24" t="s">
        <v>5</v>
      </c>
      <c r="C3" s="5" t="s">
        <v>29</v>
      </c>
      <c r="D3" s="5" t="s">
        <v>6</v>
      </c>
      <c r="E3" s="5" t="s">
        <v>7</v>
      </c>
      <c r="F3" s="5" t="s">
        <v>8</v>
      </c>
      <c r="G3" s="5" t="s">
        <v>26</v>
      </c>
      <c r="H3" s="5" t="s">
        <v>27</v>
      </c>
      <c r="I3" s="5" t="s">
        <v>9</v>
      </c>
      <c r="J3" s="5" t="s">
        <v>303</v>
      </c>
      <c r="K3" s="5" t="s">
        <v>10</v>
      </c>
      <c r="L3" s="5" t="s">
        <v>11</v>
      </c>
      <c r="M3" s="5" t="s">
        <v>297</v>
      </c>
      <c r="N3" s="5" t="s">
        <v>12</v>
      </c>
      <c r="O3" s="5" t="s">
        <v>30</v>
      </c>
      <c r="P3" s="5" t="s">
        <v>301</v>
      </c>
      <c r="Q3" s="5" t="s">
        <v>23</v>
      </c>
      <c r="R3" s="24" t="s">
        <v>25</v>
      </c>
    </row>
    <row r="4" spans="1:19" s="1" customFormat="1" ht="27" thickBot="1" x14ac:dyDescent="0.2">
      <c r="A4" s="25" t="s">
        <v>13</v>
      </c>
      <c r="B4" s="42">
        <f>+'Monthly Budget'!B10</f>
        <v>0</v>
      </c>
      <c r="C4" s="26">
        <f>+'Monthly Budget'!C10</f>
        <v>0</v>
      </c>
      <c r="D4" s="26">
        <f>+'Monthly Budget'!D10</f>
        <v>0</v>
      </c>
      <c r="E4" s="26">
        <f>+'Monthly Budget'!E10</f>
        <v>0</v>
      </c>
      <c r="F4" s="26">
        <f>+'Monthly Budget'!F10</f>
        <v>0</v>
      </c>
      <c r="G4" s="26">
        <f>+'Monthly Budget'!G10</f>
        <v>0</v>
      </c>
      <c r="H4" s="26">
        <f>+'Monthly Budget'!H10</f>
        <v>0</v>
      </c>
      <c r="I4" s="26">
        <f>+'Monthly Budget'!I10</f>
        <v>0</v>
      </c>
      <c r="J4" s="26">
        <f>+'Monthly Budget'!J10</f>
        <v>0</v>
      </c>
      <c r="K4" s="26">
        <f>+'Monthly Budget'!K10</f>
        <v>0</v>
      </c>
      <c r="L4" s="26">
        <f>+'Monthly Budget'!L10</f>
        <v>0</v>
      </c>
      <c r="M4" s="26">
        <f>+'Monthly Budget'!M10</f>
        <v>0</v>
      </c>
      <c r="N4" s="26">
        <f>+'Monthly Budget'!N10</f>
        <v>0</v>
      </c>
      <c r="O4" s="26">
        <f>+'Monthly Budget'!O10</f>
        <v>0</v>
      </c>
      <c r="P4" s="26">
        <f>+'Monthly Budget'!P10</f>
        <v>0</v>
      </c>
      <c r="Q4" s="26">
        <f>SUM(C4:P4)</f>
        <v>0</v>
      </c>
      <c r="R4" s="55">
        <f>+B4-Q4</f>
        <v>0</v>
      </c>
      <c r="S4" s="26"/>
    </row>
    <row r="5" spans="1:19" x14ac:dyDescent="0.15">
      <c r="A5" s="5" t="s">
        <v>0</v>
      </c>
      <c r="B5" s="43"/>
      <c r="C5" s="28"/>
      <c r="D5" s="28"/>
      <c r="E5" s="28"/>
      <c r="F5" s="28"/>
      <c r="G5" s="28"/>
      <c r="H5" s="28"/>
      <c r="I5" s="28"/>
      <c r="J5" s="28"/>
      <c r="K5" s="28"/>
      <c r="L5" s="28"/>
      <c r="M5" s="28"/>
      <c r="N5" s="28"/>
      <c r="O5" s="28"/>
      <c r="P5" s="28"/>
      <c r="Q5" s="28"/>
      <c r="R5" s="28"/>
      <c r="S5" s="3"/>
    </row>
    <row r="6" spans="1:19" x14ac:dyDescent="0.15">
      <c r="A6" s="5">
        <v>1</v>
      </c>
      <c r="B6" s="65"/>
      <c r="C6" s="56"/>
      <c r="D6" s="56"/>
      <c r="E6" s="56"/>
      <c r="F6" s="56"/>
      <c r="G6" s="56"/>
      <c r="H6" s="56"/>
      <c r="I6" s="56"/>
      <c r="J6" s="56"/>
      <c r="K6" s="56"/>
      <c r="L6" s="56"/>
      <c r="M6" s="56"/>
      <c r="N6" s="56"/>
      <c r="O6" s="56"/>
      <c r="P6" s="56"/>
      <c r="Q6" s="26">
        <f t="shared" ref="Q6:Q38" si="0">SUM(C6:P6)</f>
        <v>0</v>
      </c>
      <c r="R6" s="27">
        <f>+B6-Q6</f>
        <v>0</v>
      </c>
      <c r="S6" s="3"/>
    </row>
    <row r="7" spans="1:19" x14ac:dyDescent="0.15">
      <c r="A7" s="5">
        <v>2</v>
      </c>
      <c r="B7" s="65"/>
      <c r="C7" s="56"/>
      <c r="D7" s="56"/>
      <c r="E7" s="56"/>
      <c r="F7" s="56"/>
      <c r="G7" s="56"/>
      <c r="H7" s="56"/>
      <c r="I7" s="56"/>
      <c r="J7" s="56"/>
      <c r="K7" s="56"/>
      <c r="L7" s="56"/>
      <c r="M7" s="56"/>
      <c r="N7" s="56"/>
      <c r="O7" s="56"/>
      <c r="P7" s="56"/>
      <c r="Q7" s="26">
        <f t="shared" si="0"/>
        <v>0</v>
      </c>
      <c r="R7" s="27">
        <f>+B7-Q7+R6</f>
        <v>0</v>
      </c>
      <c r="S7" s="3"/>
    </row>
    <row r="8" spans="1:19" x14ac:dyDescent="0.15">
      <c r="A8" s="5">
        <v>3</v>
      </c>
      <c r="B8" s="65"/>
      <c r="C8" s="56"/>
      <c r="D8" s="56"/>
      <c r="E8" s="56"/>
      <c r="F8" s="56"/>
      <c r="G8" s="56"/>
      <c r="H8" s="56"/>
      <c r="I8" s="56"/>
      <c r="J8" s="56"/>
      <c r="K8" s="56"/>
      <c r="L8" s="56"/>
      <c r="M8" s="56"/>
      <c r="N8" s="56"/>
      <c r="O8" s="56"/>
      <c r="P8" s="56"/>
      <c r="Q8" s="26">
        <f t="shared" si="0"/>
        <v>0</v>
      </c>
      <c r="R8" s="27">
        <f t="shared" ref="R8:R37" si="1">+B8-Q8+R7</f>
        <v>0</v>
      </c>
      <c r="S8" s="3"/>
    </row>
    <row r="9" spans="1:19" x14ac:dyDescent="0.15">
      <c r="A9" s="5">
        <v>4</v>
      </c>
      <c r="B9" s="65"/>
      <c r="C9" s="56"/>
      <c r="D9" s="56"/>
      <c r="E9" s="56"/>
      <c r="F9" s="56"/>
      <c r="G9" s="56"/>
      <c r="H9" s="56"/>
      <c r="I9" s="56"/>
      <c r="J9" s="56"/>
      <c r="K9" s="56"/>
      <c r="L9" s="56"/>
      <c r="M9" s="56"/>
      <c r="N9" s="56"/>
      <c r="O9" s="56"/>
      <c r="P9" s="56"/>
      <c r="Q9" s="26">
        <f t="shared" si="0"/>
        <v>0</v>
      </c>
      <c r="R9" s="27">
        <f t="shared" si="1"/>
        <v>0</v>
      </c>
      <c r="S9" s="3"/>
    </row>
    <row r="10" spans="1:19" x14ac:dyDescent="0.15">
      <c r="A10" s="5">
        <v>5</v>
      </c>
      <c r="B10" s="65"/>
      <c r="C10" s="56"/>
      <c r="D10" s="56"/>
      <c r="E10" s="56"/>
      <c r="F10" s="57"/>
      <c r="G10" s="56"/>
      <c r="H10" s="56"/>
      <c r="I10" s="56"/>
      <c r="J10" s="56"/>
      <c r="K10" s="56"/>
      <c r="L10" s="56"/>
      <c r="M10" s="56"/>
      <c r="N10" s="56"/>
      <c r="O10" s="56"/>
      <c r="P10" s="56"/>
      <c r="Q10" s="26">
        <f t="shared" si="0"/>
        <v>0</v>
      </c>
      <c r="R10" s="27">
        <f t="shared" si="1"/>
        <v>0</v>
      </c>
      <c r="S10" s="3"/>
    </row>
    <row r="11" spans="1:19" x14ac:dyDescent="0.15">
      <c r="A11" s="5">
        <v>6</v>
      </c>
      <c r="B11" s="65"/>
      <c r="C11" s="56"/>
      <c r="D11" s="56"/>
      <c r="E11" s="57"/>
      <c r="F11" s="56"/>
      <c r="G11" s="56"/>
      <c r="H11" s="56"/>
      <c r="I11" s="56"/>
      <c r="J11" s="56"/>
      <c r="K11" s="56"/>
      <c r="L11" s="56"/>
      <c r="M11" s="56"/>
      <c r="N11" s="56"/>
      <c r="O11" s="56"/>
      <c r="P11" s="56"/>
      <c r="Q11" s="26">
        <f t="shared" si="0"/>
        <v>0</v>
      </c>
      <c r="R11" s="27">
        <f t="shared" si="1"/>
        <v>0</v>
      </c>
      <c r="S11" s="3"/>
    </row>
    <row r="12" spans="1:19" x14ac:dyDescent="0.15">
      <c r="A12" s="5">
        <v>7</v>
      </c>
      <c r="B12" s="65"/>
      <c r="C12" s="56"/>
      <c r="D12" s="56"/>
      <c r="E12" s="56"/>
      <c r="F12" s="56"/>
      <c r="G12" s="56"/>
      <c r="H12" s="56"/>
      <c r="I12" s="56"/>
      <c r="J12" s="56"/>
      <c r="K12" s="56"/>
      <c r="L12" s="56"/>
      <c r="M12" s="56"/>
      <c r="N12" s="56"/>
      <c r="O12" s="56"/>
      <c r="P12" s="56"/>
      <c r="Q12" s="26">
        <f t="shared" si="0"/>
        <v>0</v>
      </c>
      <c r="R12" s="27">
        <f t="shared" si="1"/>
        <v>0</v>
      </c>
      <c r="S12" s="3"/>
    </row>
    <row r="13" spans="1:19" x14ac:dyDescent="0.15">
      <c r="A13" s="5">
        <v>8</v>
      </c>
      <c r="B13" s="65"/>
      <c r="C13" s="56"/>
      <c r="D13" s="56"/>
      <c r="E13" s="56"/>
      <c r="F13" s="56"/>
      <c r="G13" s="56"/>
      <c r="H13" s="56"/>
      <c r="I13" s="56"/>
      <c r="J13" s="56"/>
      <c r="K13" s="56"/>
      <c r="L13" s="56"/>
      <c r="M13" s="56"/>
      <c r="N13" s="56"/>
      <c r="O13" s="56"/>
      <c r="P13" s="56"/>
      <c r="Q13" s="26">
        <f t="shared" si="0"/>
        <v>0</v>
      </c>
      <c r="R13" s="27">
        <f t="shared" si="1"/>
        <v>0</v>
      </c>
      <c r="S13" s="3"/>
    </row>
    <row r="14" spans="1:19" x14ac:dyDescent="0.15">
      <c r="A14" s="5">
        <v>9</v>
      </c>
      <c r="B14" s="65"/>
      <c r="C14" s="56"/>
      <c r="D14" s="56"/>
      <c r="E14" s="56"/>
      <c r="F14" s="56"/>
      <c r="G14" s="56"/>
      <c r="H14" s="57"/>
      <c r="I14" s="56"/>
      <c r="J14" s="56"/>
      <c r="K14" s="56"/>
      <c r="L14" s="56"/>
      <c r="M14" s="56"/>
      <c r="N14" s="56"/>
      <c r="O14" s="56"/>
      <c r="P14" s="56"/>
      <c r="Q14" s="26">
        <f t="shared" si="0"/>
        <v>0</v>
      </c>
      <c r="R14" s="27">
        <f t="shared" si="1"/>
        <v>0</v>
      </c>
      <c r="S14" s="3"/>
    </row>
    <row r="15" spans="1:19" x14ac:dyDescent="0.15">
      <c r="A15" s="5">
        <v>10</v>
      </c>
      <c r="B15" s="65"/>
      <c r="C15" s="56"/>
      <c r="D15" s="56"/>
      <c r="E15" s="56"/>
      <c r="F15" s="56"/>
      <c r="G15" s="56"/>
      <c r="H15" s="57"/>
      <c r="I15" s="56"/>
      <c r="J15" s="56"/>
      <c r="K15" s="56"/>
      <c r="L15" s="56"/>
      <c r="M15" s="56"/>
      <c r="N15" s="56"/>
      <c r="O15" s="56"/>
      <c r="P15" s="56"/>
      <c r="Q15" s="26">
        <f t="shared" si="0"/>
        <v>0</v>
      </c>
      <c r="R15" s="27">
        <f t="shared" si="1"/>
        <v>0</v>
      </c>
      <c r="S15" s="3"/>
    </row>
    <row r="16" spans="1:19" x14ac:dyDescent="0.15">
      <c r="A16" s="5">
        <v>11</v>
      </c>
      <c r="B16" s="65"/>
      <c r="C16" s="56"/>
      <c r="D16" s="56"/>
      <c r="E16" s="56"/>
      <c r="F16" s="56"/>
      <c r="G16" s="56"/>
      <c r="H16" s="56"/>
      <c r="I16" s="56"/>
      <c r="J16" s="56"/>
      <c r="K16" s="56"/>
      <c r="L16" s="56"/>
      <c r="M16" s="56"/>
      <c r="N16" s="56"/>
      <c r="O16" s="56"/>
      <c r="P16" s="56"/>
      <c r="Q16" s="26">
        <f t="shared" si="0"/>
        <v>0</v>
      </c>
      <c r="R16" s="27">
        <f t="shared" si="1"/>
        <v>0</v>
      </c>
      <c r="S16" s="3"/>
    </row>
    <row r="17" spans="1:20" x14ac:dyDescent="0.15">
      <c r="A17" s="5">
        <v>12</v>
      </c>
      <c r="B17" s="65"/>
      <c r="C17" s="56"/>
      <c r="D17" s="56"/>
      <c r="E17" s="56"/>
      <c r="F17" s="56"/>
      <c r="G17" s="56"/>
      <c r="H17" s="56"/>
      <c r="I17" s="56"/>
      <c r="J17" s="56"/>
      <c r="K17" s="56"/>
      <c r="L17" s="56"/>
      <c r="M17" s="56"/>
      <c r="N17" s="56"/>
      <c r="O17" s="56"/>
      <c r="P17" s="56"/>
      <c r="Q17" s="26">
        <f t="shared" si="0"/>
        <v>0</v>
      </c>
      <c r="R17" s="27">
        <f t="shared" si="1"/>
        <v>0</v>
      </c>
      <c r="S17" s="3"/>
    </row>
    <row r="18" spans="1:20" x14ac:dyDescent="0.15">
      <c r="A18" s="5">
        <v>13</v>
      </c>
      <c r="B18" s="65"/>
      <c r="C18" s="56"/>
      <c r="D18" s="56"/>
      <c r="E18" s="56"/>
      <c r="F18" s="56"/>
      <c r="G18" s="56"/>
      <c r="H18" s="56"/>
      <c r="I18" s="56"/>
      <c r="J18" s="56"/>
      <c r="K18" s="56"/>
      <c r="L18" s="56"/>
      <c r="M18" s="56"/>
      <c r="N18" s="56"/>
      <c r="O18" s="56"/>
      <c r="P18" s="56"/>
      <c r="Q18" s="26">
        <f t="shared" si="0"/>
        <v>0</v>
      </c>
      <c r="R18" s="27">
        <f t="shared" si="1"/>
        <v>0</v>
      </c>
      <c r="S18" s="3"/>
    </row>
    <row r="19" spans="1:20" x14ac:dyDescent="0.15">
      <c r="A19" s="5">
        <v>14</v>
      </c>
      <c r="B19" s="65"/>
      <c r="C19" s="56"/>
      <c r="D19" s="56"/>
      <c r="E19" s="56"/>
      <c r="F19" s="56"/>
      <c r="G19" s="56"/>
      <c r="H19" s="56"/>
      <c r="I19" s="56"/>
      <c r="J19" s="56"/>
      <c r="K19" s="56"/>
      <c r="L19" s="56"/>
      <c r="M19" s="56"/>
      <c r="N19" s="56"/>
      <c r="O19" s="56"/>
      <c r="P19" s="56"/>
      <c r="Q19" s="26">
        <f t="shared" si="0"/>
        <v>0</v>
      </c>
      <c r="R19" s="27">
        <f t="shared" si="1"/>
        <v>0</v>
      </c>
      <c r="S19" s="3"/>
    </row>
    <row r="20" spans="1:20" ht="14" thickBot="1" x14ac:dyDescent="0.2">
      <c r="A20" s="5">
        <v>15</v>
      </c>
      <c r="B20" s="65"/>
      <c r="C20" s="56"/>
      <c r="D20" s="56"/>
      <c r="E20" s="56"/>
      <c r="F20" s="56"/>
      <c r="G20" s="56"/>
      <c r="H20" s="56"/>
      <c r="I20" s="56"/>
      <c r="J20" s="56"/>
      <c r="K20" s="56"/>
      <c r="L20" s="56"/>
      <c r="M20" s="56"/>
      <c r="N20" s="56"/>
      <c r="O20" s="56"/>
      <c r="P20" s="56"/>
      <c r="Q20" s="26">
        <f t="shared" si="0"/>
        <v>0</v>
      </c>
      <c r="R20" s="27">
        <f t="shared" si="1"/>
        <v>0</v>
      </c>
      <c r="S20" s="3"/>
    </row>
    <row r="21" spans="1:20" s="4" customFormat="1" ht="27" thickBot="1" x14ac:dyDescent="0.2">
      <c r="A21" s="29" t="s">
        <v>14</v>
      </c>
      <c r="B21" s="44">
        <f>SUM(B6:B20)</f>
        <v>0</v>
      </c>
      <c r="C21" s="30">
        <f t="shared" ref="C21:P21" si="2">SUM(C6:C20)</f>
        <v>0</v>
      </c>
      <c r="D21" s="30">
        <f t="shared" si="2"/>
        <v>0</v>
      </c>
      <c r="E21" s="30">
        <f t="shared" si="2"/>
        <v>0</v>
      </c>
      <c r="F21" s="30">
        <f t="shared" si="2"/>
        <v>0</v>
      </c>
      <c r="G21" s="30">
        <f t="shared" si="2"/>
        <v>0</v>
      </c>
      <c r="H21" s="30">
        <f t="shared" si="2"/>
        <v>0</v>
      </c>
      <c r="I21" s="30">
        <f t="shared" si="2"/>
        <v>0</v>
      </c>
      <c r="J21" s="30">
        <f t="shared" si="2"/>
        <v>0</v>
      </c>
      <c r="K21" s="30">
        <f t="shared" si="2"/>
        <v>0</v>
      </c>
      <c r="L21" s="30">
        <f t="shared" si="2"/>
        <v>0</v>
      </c>
      <c r="M21" s="30">
        <f t="shared" si="2"/>
        <v>0</v>
      </c>
      <c r="N21" s="30">
        <f t="shared" si="2"/>
        <v>0</v>
      </c>
      <c r="O21" s="30">
        <f t="shared" si="2"/>
        <v>0</v>
      </c>
      <c r="P21" s="30">
        <f t="shared" si="2"/>
        <v>0</v>
      </c>
      <c r="Q21" s="30">
        <f t="shared" si="0"/>
        <v>0</v>
      </c>
      <c r="R21" s="31">
        <f>+B21-Q21</f>
        <v>0</v>
      </c>
      <c r="S21" s="26"/>
      <c r="T21"/>
    </row>
    <row r="22" spans="1:20" x14ac:dyDescent="0.15">
      <c r="A22" s="5">
        <v>16</v>
      </c>
      <c r="B22" s="65"/>
      <c r="C22" s="56"/>
      <c r="D22" s="56"/>
      <c r="E22" s="56"/>
      <c r="F22" s="56"/>
      <c r="G22" s="56"/>
      <c r="H22" s="56"/>
      <c r="I22" s="56"/>
      <c r="J22" s="56"/>
      <c r="K22" s="56"/>
      <c r="L22" s="56"/>
      <c r="M22" s="56"/>
      <c r="N22" s="56"/>
      <c r="O22" s="56"/>
      <c r="P22" s="56"/>
      <c r="Q22" s="26">
        <f t="shared" si="0"/>
        <v>0</v>
      </c>
      <c r="R22" s="27">
        <f t="shared" si="1"/>
        <v>0</v>
      </c>
      <c r="S22" s="3"/>
    </row>
    <row r="23" spans="1:20" x14ac:dyDescent="0.15">
      <c r="A23" s="5">
        <v>17</v>
      </c>
      <c r="B23" s="65"/>
      <c r="C23" s="56"/>
      <c r="D23" s="56"/>
      <c r="E23" s="56"/>
      <c r="F23" s="56"/>
      <c r="G23" s="56"/>
      <c r="H23" s="56"/>
      <c r="I23" s="56"/>
      <c r="J23" s="56"/>
      <c r="K23" s="56"/>
      <c r="L23" s="56"/>
      <c r="M23" s="56"/>
      <c r="N23" s="56"/>
      <c r="O23" s="56"/>
      <c r="P23" s="56"/>
      <c r="Q23" s="26">
        <f t="shared" si="0"/>
        <v>0</v>
      </c>
      <c r="R23" s="27">
        <f t="shared" si="1"/>
        <v>0</v>
      </c>
      <c r="S23" s="3"/>
    </row>
    <row r="24" spans="1:20" x14ac:dyDescent="0.15">
      <c r="A24" s="5">
        <v>18</v>
      </c>
      <c r="B24" s="65"/>
      <c r="C24" s="56"/>
      <c r="D24" s="56"/>
      <c r="E24" s="56"/>
      <c r="F24" s="56"/>
      <c r="G24" s="56"/>
      <c r="H24" s="56"/>
      <c r="I24" s="56"/>
      <c r="J24" s="56"/>
      <c r="K24" s="56"/>
      <c r="L24" s="56"/>
      <c r="M24" s="56"/>
      <c r="N24" s="56"/>
      <c r="O24" s="56"/>
      <c r="P24" s="56"/>
      <c r="Q24" s="26">
        <f t="shared" si="0"/>
        <v>0</v>
      </c>
      <c r="R24" s="27">
        <f t="shared" si="1"/>
        <v>0</v>
      </c>
      <c r="S24" s="3"/>
    </row>
    <row r="25" spans="1:20" x14ac:dyDescent="0.15">
      <c r="A25" s="5">
        <v>19</v>
      </c>
      <c r="B25" s="65"/>
      <c r="C25" s="56"/>
      <c r="D25" s="56"/>
      <c r="E25" s="56"/>
      <c r="F25" s="56"/>
      <c r="G25" s="56"/>
      <c r="H25" s="56"/>
      <c r="I25" s="56"/>
      <c r="J25" s="56"/>
      <c r="K25" s="56"/>
      <c r="L25" s="56"/>
      <c r="M25" s="56"/>
      <c r="N25" s="56"/>
      <c r="O25" s="56"/>
      <c r="P25" s="56"/>
      <c r="Q25" s="26">
        <f t="shared" si="0"/>
        <v>0</v>
      </c>
      <c r="R25" s="27">
        <f t="shared" si="1"/>
        <v>0</v>
      </c>
      <c r="S25" s="3"/>
    </row>
    <row r="26" spans="1:20" x14ac:dyDescent="0.15">
      <c r="A26" s="5">
        <v>20</v>
      </c>
      <c r="B26" s="65"/>
      <c r="C26" s="56"/>
      <c r="D26" s="56"/>
      <c r="E26" s="56"/>
      <c r="F26" s="56"/>
      <c r="G26" s="56"/>
      <c r="H26" s="56"/>
      <c r="I26" s="56"/>
      <c r="J26" s="56"/>
      <c r="K26" s="56"/>
      <c r="L26" s="56"/>
      <c r="M26" s="56"/>
      <c r="N26" s="56"/>
      <c r="O26" s="56"/>
      <c r="P26" s="56"/>
      <c r="Q26" s="26">
        <f t="shared" si="0"/>
        <v>0</v>
      </c>
      <c r="R26" s="27">
        <f t="shared" si="1"/>
        <v>0</v>
      </c>
      <c r="S26" s="3"/>
    </row>
    <row r="27" spans="1:20" x14ac:dyDescent="0.15">
      <c r="A27" s="5">
        <v>21</v>
      </c>
      <c r="B27" s="65"/>
      <c r="C27" s="56"/>
      <c r="D27" s="56"/>
      <c r="E27" s="56"/>
      <c r="F27" s="56"/>
      <c r="G27" s="56"/>
      <c r="H27" s="56"/>
      <c r="I27" s="56"/>
      <c r="J27" s="56"/>
      <c r="K27" s="56"/>
      <c r="L27" s="56"/>
      <c r="M27" s="56"/>
      <c r="N27" s="56"/>
      <c r="O27" s="56"/>
      <c r="P27" s="56"/>
      <c r="Q27" s="26">
        <f t="shared" si="0"/>
        <v>0</v>
      </c>
      <c r="R27" s="27">
        <f t="shared" si="1"/>
        <v>0</v>
      </c>
      <c r="S27" s="3"/>
    </row>
    <row r="28" spans="1:20" x14ac:dyDescent="0.15">
      <c r="A28" s="5">
        <v>22</v>
      </c>
      <c r="B28" s="65"/>
      <c r="C28" s="56"/>
      <c r="D28" s="56"/>
      <c r="E28" s="56"/>
      <c r="F28" s="56"/>
      <c r="G28" s="56"/>
      <c r="H28" s="56"/>
      <c r="I28" s="56"/>
      <c r="J28" s="56"/>
      <c r="K28" s="56"/>
      <c r="L28" s="56"/>
      <c r="M28" s="56"/>
      <c r="N28" s="56"/>
      <c r="O28" s="56"/>
      <c r="P28" s="56"/>
      <c r="Q28" s="26">
        <f t="shared" si="0"/>
        <v>0</v>
      </c>
      <c r="R28" s="27">
        <f t="shared" si="1"/>
        <v>0</v>
      </c>
      <c r="S28" s="3"/>
    </row>
    <row r="29" spans="1:20" x14ac:dyDescent="0.15">
      <c r="A29" s="5">
        <v>23</v>
      </c>
      <c r="B29" s="65"/>
      <c r="C29" s="56"/>
      <c r="D29" s="56"/>
      <c r="E29" s="56"/>
      <c r="F29" s="56"/>
      <c r="G29" s="56"/>
      <c r="H29" s="56"/>
      <c r="I29" s="56"/>
      <c r="J29" s="56"/>
      <c r="K29" s="56"/>
      <c r="L29" s="56"/>
      <c r="M29" s="56"/>
      <c r="N29" s="56"/>
      <c r="O29" s="56"/>
      <c r="P29" s="56"/>
      <c r="Q29" s="26">
        <f t="shared" si="0"/>
        <v>0</v>
      </c>
      <c r="R29" s="27">
        <f t="shared" si="1"/>
        <v>0</v>
      </c>
      <c r="S29" s="3"/>
    </row>
    <row r="30" spans="1:20" x14ac:dyDescent="0.15">
      <c r="A30" s="5">
        <v>24</v>
      </c>
      <c r="B30" s="65"/>
      <c r="C30" s="56"/>
      <c r="D30" s="56"/>
      <c r="E30" s="56"/>
      <c r="F30" s="56"/>
      <c r="G30" s="56"/>
      <c r="H30" s="56"/>
      <c r="I30" s="56"/>
      <c r="J30" s="56"/>
      <c r="K30" s="56"/>
      <c r="L30" s="56"/>
      <c r="M30" s="56"/>
      <c r="N30" s="56"/>
      <c r="O30" s="56"/>
      <c r="P30" s="56"/>
      <c r="Q30" s="26">
        <f t="shared" si="0"/>
        <v>0</v>
      </c>
      <c r="R30" s="27">
        <f t="shared" si="1"/>
        <v>0</v>
      </c>
      <c r="S30" s="3"/>
    </row>
    <row r="31" spans="1:20" x14ac:dyDescent="0.15">
      <c r="A31" s="5">
        <v>25</v>
      </c>
      <c r="B31" s="65"/>
      <c r="C31" s="56"/>
      <c r="D31" s="56"/>
      <c r="E31" s="56"/>
      <c r="F31" s="56"/>
      <c r="G31" s="56"/>
      <c r="H31" s="56"/>
      <c r="I31" s="56"/>
      <c r="J31" s="56"/>
      <c r="K31" s="56"/>
      <c r="L31" s="56"/>
      <c r="M31" s="56"/>
      <c r="N31" s="56"/>
      <c r="O31" s="56"/>
      <c r="P31" s="56"/>
      <c r="Q31" s="26">
        <f t="shared" si="0"/>
        <v>0</v>
      </c>
      <c r="R31" s="27">
        <f t="shared" si="1"/>
        <v>0</v>
      </c>
      <c r="S31" s="3"/>
    </row>
    <row r="32" spans="1:20" x14ac:dyDescent="0.15">
      <c r="A32" s="5">
        <v>26</v>
      </c>
      <c r="B32" s="65"/>
      <c r="C32" s="56"/>
      <c r="D32" s="56"/>
      <c r="E32" s="56"/>
      <c r="F32" s="56"/>
      <c r="G32" s="56"/>
      <c r="H32" s="56"/>
      <c r="I32" s="56"/>
      <c r="J32" s="56"/>
      <c r="K32" s="56"/>
      <c r="L32" s="56"/>
      <c r="M32" s="56"/>
      <c r="N32" s="56"/>
      <c r="O32" s="56"/>
      <c r="P32" s="56"/>
      <c r="Q32" s="26">
        <f t="shared" si="0"/>
        <v>0</v>
      </c>
      <c r="R32" s="27">
        <f t="shared" si="1"/>
        <v>0</v>
      </c>
      <c r="S32" s="3"/>
    </row>
    <row r="33" spans="1:19" x14ac:dyDescent="0.15">
      <c r="A33" s="5">
        <v>27</v>
      </c>
      <c r="B33" s="65"/>
      <c r="C33" s="56"/>
      <c r="D33" s="56"/>
      <c r="E33" s="56"/>
      <c r="F33" s="56"/>
      <c r="G33" s="56"/>
      <c r="H33" s="56"/>
      <c r="I33" s="56"/>
      <c r="J33" s="56"/>
      <c r="K33" s="56"/>
      <c r="L33" s="56"/>
      <c r="M33" s="56"/>
      <c r="N33" s="56"/>
      <c r="O33" s="56"/>
      <c r="P33" s="56"/>
      <c r="Q33" s="26">
        <f t="shared" si="0"/>
        <v>0</v>
      </c>
      <c r="R33" s="27">
        <f t="shared" si="1"/>
        <v>0</v>
      </c>
      <c r="S33" s="3"/>
    </row>
    <row r="34" spans="1:19" x14ac:dyDescent="0.15">
      <c r="A34" s="5">
        <v>28</v>
      </c>
      <c r="B34" s="65"/>
      <c r="C34" s="56"/>
      <c r="D34" s="56"/>
      <c r="E34" s="56"/>
      <c r="F34" s="56"/>
      <c r="G34" s="56"/>
      <c r="H34" s="56"/>
      <c r="I34" s="56"/>
      <c r="J34" s="56"/>
      <c r="K34" s="56"/>
      <c r="L34" s="56"/>
      <c r="M34" s="56"/>
      <c r="N34" s="56"/>
      <c r="O34" s="56"/>
      <c r="P34" s="56"/>
      <c r="Q34" s="26">
        <f t="shared" si="0"/>
        <v>0</v>
      </c>
      <c r="R34" s="27">
        <f t="shared" si="1"/>
        <v>0</v>
      </c>
      <c r="S34" s="3"/>
    </row>
    <row r="35" spans="1:19" x14ac:dyDescent="0.15">
      <c r="A35" s="5">
        <v>29</v>
      </c>
      <c r="B35" s="65"/>
      <c r="C35" s="56"/>
      <c r="D35" s="56"/>
      <c r="E35" s="56"/>
      <c r="F35" s="56"/>
      <c r="G35" s="56"/>
      <c r="H35" s="56"/>
      <c r="I35" s="56"/>
      <c r="J35" s="56"/>
      <c r="K35" s="56"/>
      <c r="L35" s="56"/>
      <c r="M35" s="56"/>
      <c r="N35" s="56"/>
      <c r="O35" s="56"/>
      <c r="P35" s="56"/>
      <c r="Q35" s="26">
        <f t="shared" si="0"/>
        <v>0</v>
      </c>
      <c r="R35" s="27">
        <f t="shared" si="1"/>
        <v>0</v>
      </c>
      <c r="S35" s="3"/>
    </row>
    <row r="36" spans="1:19" x14ac:dyDescent="0.15">
      <c r="A36" s="5">
        <v>30</v>
      </c>
      <c r="B36" s="65"/>
      <c r="C36" s="56"/>
      <c r="D36" s="56"/>
      <c r="E36" s="56"/>
      <c r="F36" s="56"/>
      <c r="G36" s="56"/>
      <c r="H36" s="56"/>
      <c r="I36" s="56"/>
      <c r="J36" s="56"/>
      <c r="K36" s="56"/>
      <c r="L36" s="56"/>
      <c r="M36" s="56"/>
      <c r="N36" s="56"/>
      <c r="O36" s="56"/>
      <c r="P36" s="56"/>
      <c r="Q36" s="26">
        <f t="shared" si="0"/>
        <v>0</v>
      </c>
      <c r="R36" s="27">
        <f t="shared" si="1"/>
        <v>0</v>
      </c>
      <c r="S36" s="3"/>
    </row>
    <row r="37" spans="1:19" ht="14" thickBot="1" x14ac:dyDescent="0.2">
      <c r="A37" s="5">
        <v>31</v>
      </c>
      <c r="B37" s="66"/>
      <c r="C37" s="58"/>
      <c r="D37" s="58"/>
      <c r="E37" s="58"/>
      <c r="F37" s="58"/>
      <c r="G37" s="58"/>
      <c r="H37" s="58"/>
      <c r="I37" s="58"/>
      <c r="J37" s="58"/>
      <c r="K37" s="58"/>
      <c r="L37" s="58"/>
      <c r="M37" s="58"/>
      <c r="N37" s="58"/>
      <c r="O37" s="58"/>
      <c r="P37" s="58"/>
      <c r="Q37" s="26">
        <f t="shared" si="0"/>
        <v>0</v>
      </c>
      <c r="R37" s="27">
        <f t="shared" si="1"/>
        <v>0</v>
      </c>
      <c r="S37" s="3"/>
    </row>
    <row r="38" spans="1:19" ht="27" thickBot="1" x14ac:dyDescent="0.2">
      <c r="A38" s="25" t="s">
        <v>44</v>
      </c>
      <c r="B38" s="46">
        <f t="shared" ref="B38:P38" si="3">SUM(B21:B37)</f>
        <v>0</v>
      </c>
      <c r="C38" s="32">
        <f t="shared" si="3"/>
        <v>0</v>
      </c>
      <c r="D38" s="32">
        <f t="shared" si="3"/>
        <v>0</v>
      </c>
      <c r="E38" s="32">
        <f t="shared" si="3"/>
        <v>0</v>
      </c>
      <c r="F38" s="32">
        <f t="shared" si="3"/>
        <v>0</v>
      </c>
      <c r="G38" s="32">
        <f t="shared" si="3"/>
        <v>0</v>
      </c>
      <c r="H38" s="32">
        <f t="shared" si="3"/>
        <v>0</v>
      </c>
      <c r="I38" s="32">
        <f t="shared" si="3"/>
        <v>0</v>
      </c>
      <c r="J38" s="32">
        <f t="shared" si="3"/>
        <v>0</v>
      </c>
      <c r="K38" s="32">
        <f t="shared" si="3"/>
        <v>0</v>
      </c>
      <c r="L38" s="32">
        <f t="shared" si="3"/>
        <v>0</v>
      </c>
      <c r="M38" s="32">
        <f t="shared" si="3"/>
        <v>0</v>
      </c>
      <c r="N38" s="32">
        <f t="shared" si="3"/>
        <v>0</v>
      </c>
      <c r="O38" s="32">
        <f t="shared" si="3"/>
        <v>0</v>
      </c>
      <c r="P38" s="32">
        <f t="shared" si="3"/>
        <v>0</v>
      </c>
      <c r="Q38" s="32">
        <f t="shared" si="0"/>
        <v>0</v>
      </c>
      <c r="R38" s="31">
        <f>+B38-Q38</f>
        <v>0</v>
      </c>
      <c r="S38" s="3"/>
    </row>
    <row r="39" spans="1:19" ht="26" x14ac:dyDescent="0.15">
      <c r="A39" s="25" t="s">
        <v>45</v>
      </c>
      <c r="B39" s="45">
        <f>-B4+B38</f>
        <v>0</v>
      </c>
      <c r="C39" s="32">
        <f t="shared" ref="C39:Q39" si="4">+C4-C38</f>
        <v>0</v>
      </c>
      <c r="D39" s="32">
        <f t="shared" si="4"/>
        <v>0</v>
      </c>
      <c r="E39" s="32">
        <f t="shared" si="4"/>
        <v>0</v>
      </c>
      <c r="F39" s="32">
        <f t="shared" si="4"/>
        <v>0</v>
      </c>
      <c r="G39" s="32">
        <f t="shared" si="4"/>
        <v>0</v>
      </c>
      <c r="H39" s="32">
        <f t="shared" si="4"/>
        <v>0</v>
      </c>
      <c r="I39" s="32">
        <f t="shared" si="4"/>
        <v>0</v>
      </c>
      <c r="J39" s="32">
        <f t="shared" si="4"/>
        <v>0</v>
      </c>
      <c r="K39" s="32">
        <f t="shared" si="4"/>
        <v>0</v>
      </c>
      <c r="L39" s="32">
        <f t="shared" si="4"/>
        <v>0</v>
      </c>
      <c r="M39" s="32">
        <f t="shared" si="4"/>
        <v>0</v>
      </c>
      <c r="N39" s="32">
        <f t="shared" si="4"/>
        <v>0</v>
      </c>
      <c r="O39" s="32">
        <f t="shared" si="4"/>
        <v>0</v>
      </c>
      <c r="P39" s="32">
        <f t="shared" si="4"/>
        <v>0</v>
      </c>
      <c r="Q39" s="32">
        <f t="shared" si="4"/>
        <v>0</v>
      </c>
      <c r="R39" s="32">
        <f>+R4+R38</f>
        <v>0</v>
      </c>
      <c r="S39" s="3"/>
    </row>
    <row r="40" spans="1:19" x14ac:dyDescent="0.15">
      <c r="A40" s="5"/>
      <c r="B40" s="47"/>
      <c r="C40" s="33"/>
      <c r="D40" s="33"/>
      <c r="E40" s="33"/>
      <c r="F40" s="33"/>
      <c r="G40" s="33"/>
      <c r="H40" s="33"/>
      <c r="I40" s="33"/>
      <c r="J40" s="33"/>
      <c r="K40" s="33"/>
      <c r="L40" s="33"/>
      <c r="M40" s="33"/>
      <c r="N40" s="33"/>
      <c r="O40" s="33"/>
      <c r="P40" s="33"/>
      <c r="Q40" s="33"/>
      <c r="R40" s="33"/>
      <c r="S40" s="3"/>
    </row>
    <row r="41" spans="1:19" ht="26" x14ac:dyDescent="0.15">
      <c r="A41" s="25" t="s">
        <v>15</v>
      </c>
      <c r="B41" s="42">
        <f>+'Monthly Budget'!B25</f>
        <v>0</v>
      </c>
      <c r="C41" s="42">
        <f>+'Monthly Budget'!C25</f>
        <v>0</v>
      </c>
      <c r="D41" s="42">
        <f>+'Monthly Budget'!D25</f>
        <v>0</v>
      </c>
      <c r="E41" s="42">
        <f>+'Monthly Budget'!E25</f>
        <v>0</v>
      </c>
      <c r="F41" s="42">
        <f>+'Monthly Budget'!F25</f>
        <v>0</v>
      </c>
      <c r="G41" s="42">
        <f>+'Monthly Budget'!G25</f>
        <v>0</v>
      </c>
      <c r="H41" s="42">
        <f>+'Monthly Budget'!H25</f>
        <v>0</v>
      </c>
      <c r="I41" s="42">
        <f>+'Monthly Budget'!I25</f>
        <v>0</v>
      </c>
      <c r="J41" s="42">
        <f>+'Monthly Budget'!J25</f>
        <v>0</v>
      </c>
      <c r="K41" s="42">
        <f>+'Monthly Budget'!K25</f>
        <v>0</v>
      </c>
      <c r="L41" s="42">
        <f>+'Monthly Budget'!L25</f>
        <v>0</v>
      </c>
      <c r="M41" s="42">
        <f>+'Monthly Budget'!M25</f>
        <v>0</v>
      </c>
      <c r="N41" s="42">
        <f>+'Monthly Budget'!N25</f>
        <v>0</v>
      </c>
      <c r="O41" s="42">
        <f>+'Monthly Budget'!O25</f>
        <v>0</v>
      </c>
      <c r="P41" s="42">
        <f>+'Monthly Budget'!P25</f>
        <v>0</v>
      </c>
      <c r="Q41" s="42">
        <f>+'Monthly Budget'!Q25</f>
        <v>0</v>
      </c>
      <c r="R41" s="42">
        <f>+'Monthly Budget'!R25</f>
        <v>0</v>
      </c>
      <c r="S41" s="3"/>
    </row>
    <row r="42" spans="1:19" ht="26" x14ac:dyDescent="0.15">
      <c r="A42" s="25" t="s">
        <v>46</v>
      </c>
      <c r="B42" s="42">
        <f>+'Actual Totals'!B27</f>
        <v>0</v>
      </c>
      <c r="C42" s="42">
        <f>+'Actual Totals'!C27</f>
        <v>0</v>
      </c>
      <c r="D42" s="42">
        <f>+'Actual Totals'!D27</f>
        <v>0</v>
      </c>
      <c r="E42" s="42">
        <f>+'Actual Totals'!E27</f>
        <v>0</v>
      </c>
      <c r="F42" s="42">
        <f>+'Actual Totals'!F27</f>
        <v>0</v>
      </c>
      <c r="G42" s="42">
        <f>+'Actual Totals'!G27</f>
        <v>0</v>
      </c>
      <c r="H42" s="42">
        <f>+'Actual Totals'!H27</f>
        <v>0</v>
      </c>
      <c r="I42" s="42">
        <f>+'Actual Totals'!I27</f>
        <v>0</v>
      </c>
      <c r="J42" s="42">
        <f>+'Actual Totals'!J27</f>
        <v>0</v>
      </c>
      <c r="K42" s="42">
        <f>+'Actual Totals'!K27</f>
        <v>0</v>
      </c>
      <c r="L42" s="42">
        <f>+'Actual Totals'!L27</f>
        <v>0</v>
      </c>
      <c r="M42" s="42">
        <f>+'Actual Totals'!M27</f>
        <v>0</v>
      </c>
      <c r="N42" s="42">
        <f>+'Actual Totals'!N27</f>
        <v>0</v>
      </c>
      <c r="O42" s="42">
        <f>+'Actual Totals'!O27</f>
        <v>0</v>
      </c>
      <c r="P42" s="42">
        <f>+'Actual Totals'!P27</f>
        <v>0</v>
      </c>
      <c r="Q42" s="42">
        <f>+'Actual Totals'!Q27</f>
        <v>0</v>
      </c>
      <c r="R42" s="42">
        <f>+'Actual Totals'!R27</f>
        <v>0</v>
      </c>
      <c r="S42" s="3"/>
    </row>
    <row r="43" spans="1:19" ht="26" x14ac:dyDescent="0.15">
      <c r="A43" s="25" t="s">
        <v>47</v>
      </c>
      <c r="B43" s="42">
        <f>-B41+B42</f>
        <v>0</v>
      </c>
      <c r="C43" s="42">
        <f t="shared" ref="C43:Q43" si="5">+C41-C42</f>
        <v>0</v>
      </c>
      <c r="D43" s="42">
        <f t="shared" si="5"/>
        <v>0</v>
      </c>
      <c r="E43" s="42">
        <f t="shared" si="5"/>
        <v>0</v>
      </c>
      <c r="F43" s="42">
        <f t="shared" si="5"/>
        <v>0</v>
      </c>
      <c r="G43" s="42">
        <f t="shared" si="5"/>
        <v>0</v>
      </c>
      <c r="H43" s="42">
        <f t="shared" si="5"/>
        <v>0</v>
      </c>
      <c r="I43" s="42">
        <f t="shared" si="5"/>
        <v>0</v>
      </c>
      <c r="J43" s="42">
        <f t="shared" si="5"/>
        <v>0</v>
      </c>
      <c r="K43" s="42">
        <f t="shared" si="5"/>
        <v>0</v>
      </c>
      <c r="L43" s="42">
        <f t="shared" si="5"/>
        <v>0</v>
      </c>
      <c r="M43" s="42">
        <f t="shared" si="5"/>
        <v>0</v>
      </c>
      <c r="N43" s="42">
        <f t="shared" si="5"/>
        <v>0</v>
      </c>
      <c r="O43" s="42">
        <f t="shared" si="5"/>
        <v>0</v>
      </c>
      <c r="P43" s="42">
        <f t="shared" si="5"/>
        <v>0</v>
      </c>
      <c r="Q43" s="42">
        <f t="shared" si="5"/>
        <v>0</v>
      </c>
      <c r="R43" s="42">
        <f>+R41+R42</f>
        <v>0</v>
      </c>
      <c r="S43" s="3"/>
    </row>
    <row r="44" spans="1:19" x14ac:dyDescent="0.15">
      <c r="A44" s="5"/>
      <c r="B44" s="42"/>
      <c r="S44" s="3"/>
    </row>
    <row r="45" spans="1:19" x14ac:dyDescent="0.15">
      <c r="A45" s="5"/>
      <c r="B45" s="5"/>
      <c r="C45" s="3"/>
      <c r="D45" s="3" t="s">
        <v>18</v>
      </c>
      <c r="E45" s="3"/>
      <c r="F45" s="3"/>
      <c r="G45" s="3"/>
      <c r="H45" s="5" t="s">
        <v>51</v>
      </c>
      <c r="I45" s="3"/>
      <c r="J45" s="3"/>
      <c r="K45" s="5"/>
      <c r="L45" s="5" t="s">
        <v>21</v>
      </c>
      <c r="M45" s="5"/>
      <c r="N45" s="3"/>
      <c r="O45" s="3"/>
      <c r="P45" s="3"/>
      <c r="Q45" s="3"/>
      <c r="R45" s="3"/>
      <c r="S45" s="3"/>
    </row>
    <row r="46" spans="1:19" x14ac:dyDescent="0.15">
      <c r="A46" s="25" t="s">
        <v>16</v>
      </c>
      <c r="B46" s="25"/>
      <c r="C46" s="34" t="s">
        <v>19</v>
      </c>
      <c r="D46" s="35"/>
      <c r="E46" s="36">
        <f>+B38</f>
        <v>0</v>
      </c>
      <c r="F46" s="3"/>
      <c r="G46" s="34" t="s">
        <v>19</v>
      </c>
      <c r="H46" s="35"/>
      <c r="I46" s="49">
        <f>+Mar!M46</f>
        <v>0</v>
      </c>
      <c r="J46" s="3"/>
      <c r="K46" s="50" t="s">
        <v>19</v>
      </c>
      <c r="L46" s="48"/>
      <c r="M46" s="49">
        <f>+B42</f>
        <v>0</v>
      </c>
      <c r="N46" s="3"/>
      <c r="O46" s="3"/>
      <c r="P46" s="3"/>
      <c r="Q46" s="3"/>
      <c r="R46" s="3"/>
      <c r="S46" s="3"/>
    </row>
    <row r="47" spans="1:19" ht="18" x14ac:dyDescent="0.2">
      <c r="A47" s="25" t="s">
        <v>17</v>
      </c>
      <c r="B47" s="25"/>
      <c r="C47" s="37" t="s">
        <v>20</v>
      </c>
      <c r="D47" s="38"/>
      <c r="E47" s="39">
        <f>+Q38</f>
        <v>0</v>
      </c>
      <c r="F47" s="23" t="s">
        <v>50</v>
      </c>
      <c r="G47" s="37" t="s">
        <v>20</v>
      </c>
      <c r="H47" s="38"/>
      <c r="I47" s="51">
        <f>+Mar!M47</f>
        <v>0</v>
      </c>
      <c r="J47" s="23" t="s">
        <v>49</v>
      </c>
      <c r="K47" s="53" t="s">
        <v>20</v>
      </c>
      <c r="L47" s="24"/>
      <c r="M47" s="51">
        <f>+Q42</f>
        <v>0</v>
      </c>
      <c r="N47" s="3"/>
      <c r="O47" s="3"/>
      <c r="P47" s="3"/>
      <c r="Q47" s="3"/>
      <c r="R47" s="3"/>
      <c r="S47" s="3"/>
    </row>
    <row r="48" spans="1:19" x14ac:dyDescent="0.15">
      <c r="A48" s="5"/>
      <c r="B48" s="5"/>
      <c r="C48" s="54" t="s">
        <v>53</v>
      </c>
      <c r="D48" s="40"/>
      <c r="E48" s="41">
        <f>+E46-E47</f>
        <v>0</v>
      </c>
      <c r="F48" s="3"/>
      <c r="G48" s="54" t="s">
        <v>53</v>
      </c>
      <c r="H48" s="40"/>
      <c r="I48" s="51">
        <f>+I46-I47</f>
        <v>0</v>
      </c>
      <c r="J48" s="3"/>
      <c r="K48" s="54" t="s">
        <v>53</v>
      </c>
      <c r="L48" s="52"/>
      <c r="M48" s="51">
        <f>+M46-M47</f>
        <v>0</v>
      </c>
      <c r="N48" s="3"/>
      <c r="O48" s="3"/>
      <c r="P48" s="3"/>
      <c r="Q48" s="3"/>
      <c r="R48" s="3"/>
      <c r="S48" s="3"/>
    </row>
    <row r="49" spans="1:19" x14ac:dyDescent="0.15">
      <c r="A49" s="5"/>
      <c r="B49" s="5"/>
      <c r="C49" s="3"/>
      <c r="D49" s="3"/>
      <c r="E49" s="3"/>
      <c r="F49" s="3"/>
      <c r="G49" s="3"/>
      <c r="H49" s="3"/>
      <c r="I49" s="3"/>
      <c r="J49" s="3"/>
      <c r="K49" s="3"/>
      <c r="L49" s="3"/>
      <c r="M49" s="3"/>
      <c r="N49" s="3"/>
      <c r="O49" s="3"/>
      <c r="P49" s="3"/>
      <c r="Q49" s="3"/>
      <c r="R49" s="3"/>
      <c r="S49" s="3"/>
    </row>
    <row r="50" spans="1:19" x14ac:dyDescent="0.15">
      <c r="A50" s="134" t="s">
        <v>293</v>
      </c>
      <c r="B50" s="5"/>
    </row>
    <row r="51" spans="1:19" x14ac:dyDescent="0.15">
      <c r="B51" s="5"/>
    </row>
  </sheetData>
  <sheetProtection password="CC33" sheet="1" objects="1" scenarios="1" formatCells="0" formatColumns="0" selectLockedCells="1"/>
  <phoneticPr fontId="2" type="noConversion"/>
  <printOptions gridLines="1"/>
  <pageMargins left="0.56000000000000005" right="0.51" top="1" bottom="1" header="0.5" footer="0.5"/>
  <pageSetup scale="56" orientation="landscape" horizontalDpi="300" verticalDpi="300" r:id="rId1"/>
  <headerFooter alignWithMargins="0">
    <oddHeader>&amp;C&amp;"Arial,Bold"&amp;12Monthly Budget</oddHeader>
    <oddFooter>&amp;L&amp;F
&amp;A&amp;R&amp;D &amp;T</oddFooter>
  </headerFooter>
  <colBreaks count="1" manualBreakCount="1">
    <brk id="10" max="47"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59999389629810485"/>
    <pageSetUpPr fitToPage="1"/>
  </sheetPr>
  <dimension ref="A1:T51"/>
  <sheetViews>
    <sheetView zoomScale="90" zoomScaleNormal="90" zoomScalePageLayoutView="9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8.83203125" defaultRowHeight="13" x14ac:dyDescent="0.15"/>
  <cols>
    <col min="1" max="1" width="13.6640625" style="2" customWidth="1"/>
    <col min="2" max="2" width="16.33203125" customWidth="1"/>
    <col min="3" max="16" width="13.6640625" customWidth="1"/>
    <col min="17" max="17" width="15.6640625" customWidth="1"/>
    <col min="18" max="18" width="14.6640625" customWidth="1"/>
  </cols>
  <sheetData>
    <row r="1" spans="1:19" s="59" customFormat="1" ht="18" x14ac:dyDescent="0.2">
      <c r="A1" s="22" t="s">
        <v>1</v>
      </c>
      <c r="B1" s="22" t="s">
        <v>39</v>
      </c>
      <c r="C1" s="22" t="s">
        <v>3</v>
      </c>
      <c r="D1" s="64">
        <f>'Monthly Budget'!$F$3</f>
        <v>0</v>
      </c>
      <c r="R1" s="24" t="s">
        <v>18</v>
      </c>
    </row>
    <row r="2" spans="1:19" s="5" customFormat="1" x14ac:dyDescent="0.15">
      <c r="C2" s="5" t="s">
        <v>28</v>
      </c>
      <c r="J2" s="380" t="s">
        <v>304</v>
      </c>
      <c r="M2" s="5" t="s">
        <v>336</v>
      </c>
      <c r="P2" s="5" t="s">
        <v>302</v>
      </c>
      <c r="Q2" s="5" t="s">
        <v>22</v>
      </c>
      <c r="R2" s="24" t="s">
        <v>52</v>
      </c>
    </row>
    <row r="3" spans="1:19" s="5" customFormat="1" ht="14" thickBot="1" x14ac:dyDescent="0.2">
      <c r="A3" s="24" t="s">
        <v>4</v>
      </c>
      <c r="B3" s="24" t="s">
        <v>5</v>
      </c>
      <c r="C3" s="5" t="s">
        <v>29</v>
      </c>
      <c r="D3" s="5" t="s">
        <v>6</v>
      </c>
      <c r="E3" s="5" t="s">
        <v>7</v>
      </c>
      <c r="F3" s="5" t="s">
        <v>8</v>
      </c>
      <c r="G3" s="5" t="s">
        <v>26</v>
      </c>
      <c r="H3" s="5" t="s">
        <v>27</v>
      </c>
      <c r="I3" s="5" t="s">
        <v>9</v>
      </c>
      <c r="J3" s="5" t="s">
        <v>303</v>
      </c>
      <c r="K3" s="5" t="s">
        <v>10</v>
      </c>
      <c r="L3" s="5" t="s">
        <v>11</v>
      </c>
      <c r="M3" s="5" t="s">
        <v>297</v>
      </c>
      <c r="N3" s="5" t="s">
        <v>12</v>
      </c>
      <c r="O3" s="5" t="s">
        <v>30</v>
      </c>
      <c r="P3" s="5" t="s">
        <v>301</v>
      </c>
      <c r="Q3" s="5" t="s">
        <v>23</v>
      </c>
      <c r="R3" s="24" t="s">
        <v>25</v>
      </c>
    </row>
    <row r="4" spans="1:19" s="1" customFormat="1" ht="27" thickBot="1" x14ac:dyDescent="0.2">
      <c r="A4" s="25" t="s">
        <v>13</v>
      </c>
      <c r="B4" s="42">
        <f>+'Monthly Budget'!B11</f>
        <v>0</v>
      </c>
      <c r="C4" s="26">
        <f>+'Monthly Budget'!C11</f>
        <v>0</v>
      </c>
      <c r="D4" s="26">
        <f>+'Monthly Budget'!D11</f>
        <v>0</v>
      </c>
      <c r="E4" s="26">
        <f>+'Monthly Budget'!E11</f>
        <v>0</v>
      </c>
      <c r="F4" s="26">
        <f>+'Monthly Budget'!F11</f>
        <v>0</v>
      </c>
      <c r="G4" s="26">
        <f>+'Monthly Budget'!G11</f>
        <v>0</v>
      </c>
      <c r="H4" s="26">
        <f>+'Monthly Budget'!H11</f>
        <v>0</v>
      </c>
      <c r="I4" s="26">
        <f>+'Monthly Budget'!I11</f>
        <v>0</v>
      </c>
      <c r="J4" s="26">
        <f>+'Monthly Budget'!J11</f>
        <v>0</v>
      </c>
      <c r="K4" s="26">
        <f>+'Monthly Budget'!K11</f>
        <v>0</v>
      </c>
      <c r="L4" s="26">
        <f>+'Monthly Budget'!L11</f>
        <v>0</v>
      </c>
      <c r="M4" s="26">
        <f>+'Monthly Budget'!M11</f>
        <v>0</v>
      </c>
      <c r="N4" s="26">
        <f>+'Monthly Budget'!N11</f>
        <v>0</v>
      </c>
      <c r="O4" s="26">
        <f>+'Monthly Budget'!O11</f>
        <v>0</v>
      </c>
      <c r="P4" s="26">
        <f>+'Monthly Budget'!P11</f>
        <v>0</v>
      </c>
      <c r="Q4" s="26">
        <f>SUM(C4:P4)</f>
        <v>0</v>
      </c>
      <c r="R4" s="55">
        <f>+B4-Q4</f>
        <v>0</v>
      </c>
      <c r="S4" s="26"/>
    </row>
    <row r="5" spans="1:19" x14ac:dyDescent="0.15">
      <c r="A5" s="5" t="s">
        <v>0</v>
      </c>
      <c r="B5" s="43"/>
      <c r="C5" s="28"/>
      <c r="D5" s="28"/>
      <c r="E5" s="28"/>
      <c r="F5" s="28"/>
      <c r="G5" s="28"/>
      <c r="H5" s="28"/>
      <c r="I5" s="28"/>
      <c r="J5" s="28"/>
      <c r="K5" s="28"/>
      <c r="L5" s="28"/>
      <c r="M5" s="28"/>
      <c r="N5" s="28"/>
      <c r="O5" s="28"/>
      <c r="P5" s="28"/>
      <c r="Q5" s="28"/>
      <c r="R5" s="28"/>
      <c r="S5" s="3"/>
    </row>
    <row r="6" spans="1:19" x14ac:dyDescent="0.15">
      <c r="A6" s="5">
        <v>1</v>
      </c>
      <c r="B6" s="65"/>
      <c r="C6" s="56"/>
      <c r="D6" s="56"/>
      <c r="E6" s="56"/>
      <c r="F6" s="56"/>
      <c r="G6" s="56"/>
      <c r="H6" s="56"/>
      <c r="I6" s="56"/>
      <c r="J6" s="56"/>
      <c r="K6" s="56"/>
      <c r="L6" s="56"/>
      <c r="M6" s="56"/>
      <c r="N6" s="56"/>
      <c r="O6" s="56"/>
      <c r="P6" s="56"/>
      <c r="Q6" s="26">
        <f t="shared" ref="Q6:Q38" si="0">SUM(C6:P6)</f>
        <v>0</v>
      </c>
      <c r="R6" s="27">
        <f>+B6-Q6</f>
        <v>0</v>
      </c>
      <c r="S6" s="3"/>
    </row>
    <row r="7" spans="1:19" x14ac:dyDescent="0.15">
      <c r="A7" s="5">
        <v>2</v>
      </c>
      <c r="B7" s="65"/>
      <c r="C7" s="56"/>
      <c r="D7" s="56"/>
      <c r="E7" s="56"/>
      <c r="F7" s="56"/>
      <c r="G7" s="56"/>
      <c r="H7" s="56"/>
      <c r="I7" s="56"/>
      <c r="J7" s="56"/>
      <c r="K7" s="56"/>
      <c r="L7" s="56"/>
      <c r="M7" s="56"/>
      <c r="N7" s="56"/>
      <c r="O7" s="56"/>
      <c r="P7" s="56"/>
      <c r="Q7" s="26">
        <f t="shared" si="0"/>
        <v>0</v>
      </c>
      <c r="R7" s="27">
        <f>+B7-Q7+R6</f>
        <v>0</v>
      </c>
      <c r="S7" s="3"/>
    </row>
    <row r="8" spans="1:19" x14ac:dyDescent="0.15">
      <c r="A8" s="5">
        <v>3</v>
      </c>
      <c r="B8" s="65"/>
      <c r="C8" s="56"/>
      <c r="D8" s="56"/>
      <c r="E8" s="56"/>
      <c r="F8" s="56"/>
      <c r="G8" s="56"/>
      <c r="H8" s="56"/>
      <c r="I8" s="56"/>
      <c r="J8" s="56"/>
      <c r="K8" s="56"/>
      <c r="L8" s="56"/>
      <c r="M8" s="56"/>
      <c r="N8" s="56"/>
      <c r="O8" s="56"/>
      <c r="P8" s="56"/>
      <c r="Q8" s="26">
        <f t="shared" si="0"/>
        <v>0</v>
      </c>
      <c r="R8" s="27">
        <f t="shared" ref="R8:R37" si="1">+B8-Q8+R7</f>
        <v>0</v>
      </c>
      <c r="S8" s="3"/>
    </row>
    <row r="9" spans="1:19" x14ac:dyDescent="0.15">
      <c r="A9" s="5">
        <v>4</v>
      </c>
      <c r="B9" s="65"/>
      <c r="C9" s="56"/>
      <c r="D9" s="56"/>
      <c r="E9" s="56"/>
      <c r="F9" s="56"/>
      <c r="G9" s="56"/>
      <c r="H9" s="56"/>
      <c r="I9" s="56"/>
      <c r="J9" s="56"/>
      <c r="K9" s="56"/>
      <c r="L9" s="56"/>
      <c r="M9" s="56"/>
      <c r="N9" s="56"/>
      <c r="O9" s="56"/>
      <c r="P9" s="56"/>
      <c r="Q9" s="26">
        <f t="shared" si="0"/>
        <v>0</v>
      </c>
      <c r="R9" s="27">
        <f t="shared" si="1"/>
        <v>0</v>
      </c>
      <c r="S9" s="3"/>
    </row>
    <row r="10" spans="1:19" x14ac:dyDescent="0.15">
      <c r="A10" s="5">
        <v>5</v>
      </c>
      <c r="B10" s="65"/>
      <c r="C10" s="56"/>
      <c r="D10" s="56"/>
      <c r="E10" s="56"/>
      <c r="F10" s="57"/>
      <c r="G10" s="56"/>
      <c r="H10" s="56"/>
      <c r="I10" s="56"/>
      <c r="J10" s="56"/>
      <c r="K10" s="56"/>
      <c r="L10" s="56"/>
      <c r="M10" s="56"/>
      <c r="N10" s="56"/>
      <c r="O10" s="56"/>
      <c r="P10" s="56"/>
      <c r="Q10" s="26">
        <f t="shared" si="0"/>
        <v>0</v>
      </c>
      <c r="R10" s="27">
        <f t="shared" si="1"/>
        <v>0</v>
      </c>
      <c r="S10" s="3"/>
    </row>
    <row r="11" spans="1:19" x14ac:dyDescent="0.15">
      <c r="A11" s="5">
        <v>6</v>
      </c>
      <c r="B11" s="65"/>
      <c r="C11" s="56"/>
      <c r="D11" s="56"/>
      <c r="E11" s="57"/>
      <c r="F11" s="56"/>
      <c r="G11" s="56"/>
      <c r="H11" s="56"/>
      <c r="I11" s="56"/>
      <c r="J11" s="56"/>
      <c r="K11" s="56"/>
      <c r="L11" s="56"/>
      <c r="M11" s="56"/>
      <c r="N11" s="56"/>
      <c r="O11" s="56"/>
      <c r="P11" s="56"/>
      <c r="Q11" s="26">
        <f t="shared" si="0"/>
        <v>0</v>
      </c>
      <c r="R11" s="27">
        <f t="shared" si="1"/>
        <v>0</v>
      </c>
      <c r="S11" s="3"/>
    </row>
    <row r="12" spans="1:19" x14ac:dyDescent="0.15">
      <c r="A12" s="5">
        <v>7</v>
      </c>
      <c r="B12" s="65"/>
      <c r="C12" s="56"/>
      <c r="D12" s="56"/>
      <c r="E12" s="56"/>
      <c r="F12" s="56"/>
      <c r="G12" s="56"/>
      <c r="H12" s="56"/>
      <c r="I12" s="56"/>
      <c r="J12" s="56"/>
      <c r="K12" s="56"/>
      <c r="L12" s="56"/>
      <c r="M12" s="56"/>
      <c r="N12" s="56"/>
      <c r="O12" s="56"/>
      <c r="P12" s="56"/>
      <c r="Q12" s="26">
        <f t="shared" si="0"/>
        <v>0</v>
      </c>
      <c r="R12" s="27">
        <f t="shared" si="1"/>
        <v>0</v>
      </c>
      <c r="S12" s="3"/>
    </row>
    <row r="13" spans="1:19" x14ac:dyDescent="0.15">
      <c r="A13" s="5">
        <v>8</v>
      </c>
      <c r="B13" s="65"/>
      <c r="C13" s="56"/>
      <c r="D13" s="56"/>
      <c r="E13" s="56"/>
      <c r="F13" s="56"/>
      <c r="G13" s="56"/>
      <c r="H13" s="56"/>
      <c r="I13" s="56"/>
      <c r="J13" s="56"/>
      <c r="K13" s="56"/>
      <c r="L13" s="56"/>
      <c r="M13" s="56"/>
      <c r="N13" s="56"/>
      <c r="O13" s="56"/>
      <c r="P13" s="56"/>
      <c r="Q13" s="26">
        <f t="shared" si="0"/>
        <v>0</v>
      </c>
      <c r="R13" s="27">
        <f t="shared" si="1"/>
        <v>0</v>
      </c>
      <c r="S13" s="3"/>
    </row>
    <row r="14" spans="1:19" x14ac:dyDescent="0.15">
      <c r="A14" s="5">
        <v>9</v>
      </c>
      <c r="B14" s="65"/>
      <c r="C14" s="56"/>
      <c r="D14" s="56"/>
      <c r="E14" s="56"/>
      <c r="F14" s="56"/>
      <c r="G14" s="56"/>
      <c r="H14" s="57"/>
      <c r="I14" s="56"/>
      <c r="J14" s="56"/>
      <c r="K14" s="56"/>
      <c r="L14" s="56"/>
      <c r="M14" s="56"/>
      <c r="N14" s="56"/>
      <c r="O14" s="56"/>
      <c r="P14" s="56"/>
      <c r="Q14" s="26">
        <f t="shared" si="0"/>
        <v>0</v>
      </c>
      <c r="R14" s="27">
        <f t="shared" si="1"/>
        <v>0</v>
      </c>
      <c r="S14" s="3"/>
    </row>
    <row r="15" spans="1:19" x14ac:dyDescent="0.15">
      <c r="A15" s="5">
        <v>10</v>
      </c>
      <c r="B15" s="65"/>
      <c r="C15" s="56"/>
      <c r="D15" s="56"/>
      <c r="E15" s="56"/>
      <c r="F15" s="56"/>
      <c r="G15" s="56"/>
      <c r="H15" s="57"/>
      <c r="I15" s="56"/>
      <c r="J15" s="56"/>
      <c r="K15" s="56"/>
      <c r="L15" s="56"/>
      <c r="M15" s="56"/>
      <c r="N15" s="56"/>
      <c r="O15" s="56"/>
      <c r="P15" s="56"/>
      <c r="Q15" s="26">
        <f t="shared" si="0"/>
        <v>0</v>
      </c>
      <c r="R15" s="27">
        <f t="shared" si="1"/>
        <v>0</v>
      </c>
      <c r="S15" s="3"/>
    </row>
    <row r="16" spans="1:19" x14ac:dyDescent="0.15">
      <c r="A16" s="5">
        <v>11</v>
      </c>
      <c r="B16" s="65"/>
      <c r="C16" s="56"/>
      <c r="D16" s="56"/>
      <c r="E16" s="56"/>
      <c r="F16" s="56"/>
      <c r="G16" s="56"/>
      <c r="H16" s="56"/>
      <c r="I16" s="56"/>
      <c r="J16" s="56"/>
      <c r="K16" s="56"/>
      <c r="L16" s="56"/>
      <c r="M16" s="56"/>
      <c r="N16" s="56"/>
      <c r="O16" s="56"/>
      <c r="P16" s="56"/>
      <c r="Q16" s="26">
        <f t="shared" si="0"/>
        <v>0</v>
      </c>
      <c r="R16" s="27">
        <f t="shared" si="1"/>
        <v>0</v>
      </c>
      <c r="S16" s="3"/>
    </row>
    <row r="17" spans="1:20" x14ac:dyDescent="0.15">
      <c r="A17" s="5">
        <v>12</v>
      </c>
      <c r="B17" s="65"/>
      <c r="C17" s="56"/>
      <c r="D17" s="56"/>
      <c r="E17" s="56"/>
      <c r="F17" s="56"/>
      <c r="G17" s="56"/>
      <c r="H17" s="56"/>
      <c r="I17" s="56"/>
      <c r="J17" s="56"/>
      <c r="K17" s="56"/>
      <c r="L17" s="56"/>
      <c r="M17" s="56"/>
      <c r="N17" s="56"/>
      <c r="O17" s="56"/>
      <c r="P17" s="56"/>
      <c r="Q17" s="26">
        <f t="shared" si="0"/>
        <v>0</v>
      </c>
      <c r="R17" s="27">
        <f t="shared" si="1"/>
        <v>0</v>
      </c>
      <c r="S17" s="3"/>
    </row>
    <row r="18" spans="1:20" x14ac:dyDescent="0.15">
      <c r="A18" s="5">
        <v>13</v>
      </c>
      <c r="B18" s="65"/>
      <c r="C18" s="56"/>
      <c r="D18" s="56"/>
      <c r="E18" s="56"/>
      <c r="F18" s="56"/>
      <c r="G18" s="56"/>
      <c r="H18" s="56"/>
      <c r="I18" s="56"/>
      <c r="J18" s="56"/>
      <c r="K18" s="56"/>
      <c r="L18" s="56"/>
      <c r="M18" s="56"/>
      <c r="N18" s="56"/>
      <c r="O18" s="56"/>
      <c r="P18" s="56"/>
      <c r="Q18" s="26">
        <f t="shared" si="0"/>
        <v>0</v>
      </c>
      <c r="R18" s="27">
        <f t="shared" si="1"/>
        <v>0</v>
      </c>
      <c r="S18" s="3"/>
    </row>
    <row r="19" spans="1:20" x14ac:dyDescent="0.15">
      <c r="A19" s="5">
        <v>14</v>
      </c>
      <c r="B19" s="65"/>
      <c r="C19" s="56"/>
      <c r="D19" s="56"/>
      <c r="E19" s="56"/>
      <c r="F19" s="56"/>
      <c r="G19" s="56"/>
      <c r="H19" s="56"/>
      <c r="I19" s="56"/>
      <c r="J19" s="56"/>
      <c r="K19" s="56"/>
      <c r="L19" s="56"/>
      <c r="M19" s="56"/>
      <c r="N19" s="56"/>
      <c r="O19" s="56"/>
      <c r="P19" s="56"/>
      <c r="Q19" s="26">
        <f t="shared" si="0"/>
        <v>0</v>
      </c>
      <c r="R19" s="27">
        <f t="shared" si="1"/>
        <v>0</v>
      </c>
      <c r="S19" s="3"/>
    </row>
    <row r="20" spans="1:20" ht="14" thickBot="1" x14ac:dyDescent="0.2">
      <c r="A20" s="5">
        <v>15</v>
      </c>
      <c r="B20" s="65"/>
      <c r="C20" s="56"/>
      <c r="D20" s="56"/>
      <c r="E20" s="56"/>
      <c r="F20" s="56"/>
      <c r="G20" s="56"/>
      <c r="H20" s="56"/>
      <c r="I20" s="56"/>
      <c r="J20" s="56"/>
      <c r="K20" s="56"/>
      <c r="L20" s="56"/>
      <c r="M20" s="56"/>
      <c r="N20" s="56"/>
      <c r="O20" s="56"/>
      <c r="P20" s="56"/>
      <c r="Q20" s="26">
        <f t="shared" si="0"/>
        <v>0</v>
      </c>
      <c r="R20" s="27">
        <f t="shared" si="1"/>
        <v>0</v>
      </c>
      <c r="S20" s="3"/>
    </row>
    <row r="21" spans="1:20" s="4" customFormat="1" ht="27" thickBot="1" x14ac:dyDescent="0.2">
      <c r="A21" s="29" t="s">
        <v>14</v>
      </c>
      <c r="B21" s="44">
        <f>SUM(B6:B20)</f>
        <v>0</v>
      </c>
      <c r="C21" s="30">
        <f t="shared" ref="C21:P21" si="2">SUM(C6:C20)</f>
        <v>0</v>
      </c>
      <c r="D21" s="30">
        <f t="shared" si="2"/>
        <v>0</v>
      </c>
      <c r="E21" s="30">
        <f t="shared" si="2"/>
        <v>0</v>
      </c>
      <c r="F21" s="30">
        <f t="shared" si="2"/>
        <v>0</v>
      </c>
      <c r="G21" s="30">
        <f t="shared" si="2"/>
        <v>0</v>
      </c>
      <c r="H21" s="30">
        <f t="shared" si="2"/>
        <v>0</v>
      </c>
      <c r="I21" s="30">
        <f t="shared" si="2"/>
        <v>0</v>
      </c>
      <c r="J21" s="30">
        <f t="shared" si="2"/>
        <v>0</v>
      </c>
      <c r="K21" s="30">
        <f t="shared" si="2"/>
        <v>0</v>
      </c>
      <c r="L21" s="30">
        <f t="shared" si="2"/>
        <v>0</v>
      </c>
      <c r="M21" s="30">
        <f t="shared" si="2"/>
        <v>0</v>
      </c>
      <c r="N21" s="30">
        <f t="shared" si="2"/>
        <v>0</v>
      </c>
      <c r="O21" s="30">
        <f t="shared" si="2"/>
        <v>0</v>
      </c>
      <c r="P21" s="30">
        <f t="shared" si="2"/>
        <v>0</v>
      </c>
      <c r="Q21" s="30">
        <f t="shared" si="0"/>
        <v>0</v>
      </c>
      <c r="R21" s="31">
        <f>+B21-Q21</f>
        <v>0</v>
      </c>
      <c r="S21" s="26"/>
      <c r="T21"/>
    </row>
    <row r="22" spans="1:20" x14ac:dyDescent="0.15">
      <c r="A22" s="5">
        <v>16</v>
      </c>
      <c r="B22" s="65"/>
      <c r="C22" s="56"/>
      <c r="D22" s="56"/>
      <c r="E22" s="56"/>
      <c r="F22" s="56"/>
      <c r="G22" s="56"/>
      <c r="H22" s="56"/>
      <c r="I22" s="56"/>
      <c r="J22" s="56"/>
      <c r="K22" s="56"/>
      <c r="L22" s="56"/>
      <c r="M22" s="56"/>
      <c r="N22" s="56"/>
      <c r="O22" s="56"/>
      <c r="P22" s="56"/>
      <c r="Q22" s="26">
        <f t="shared" si="0"/>
        <v>0</v>
      </c>
      <c r="R22" s="27">
        <f t="shared" si="1"/>
        <v>0</v>
      </c>
      <c r="S22" s="3"/>
    </row>
    <row r="23" spans="1:20" x14ac:dyDescent="0.15">
      <c r="A23" s="5">
        <v>17</v>
      </c>
      <c r="B23" s="65"/>
      <c r="C23" s="56"/>
      <c r="D23" s="56"/>
      <c r="E23" s="56"/>
      <c r="F23" s="56"/>
      <c r="G23" s="56"/>
      <c r="H23" s="56"/>
      <c r="I23" s="56"/>
      <c r="J23" s="56"/>
      <c r="K23" s="56"/>
      <c r="L23" s="56"/>
      <c r="M23" s="56"/>
      <c r="N23" s="56"/>
      <c r="O23" s="56"/>
      <c r="P23" s="56"/>
      <c r="Q23" s="26">
        <f t="shared" si="0"/>
        <v>0</v>
      </c>
      <c r="R23" s="27">
        <f t="shared" si="1"/>
        <v>0</v>
      </c>
      <c r="S23" s="3"/>
    </row>
    <row r="24" spans="1:20" x14ac:dyDescent="0.15">
      <c r="A24" s="5">
        <v>18</v>
      </c>
      <c r="B24" s="65"/>
      <c r="C24" s="56"/>
      <c r="D24" s="56"/>
      <c r="E24" s="56"/>
      <c r="F24" s="56"/>
      <c r="G24" s="56"/>
      <c r="H24" s="56"/>
      <c r="I24" s="56"/>
      <c r="J24" s="56"/>
      <c r="K24" s="56"/>
      <c r="L24" s="56"/>
      <c r="M24" s="56"/>
      <c r="N24" s="56"/>
      <c r="O24" s="56"/>
      <c r="P24" s="56"/>
      <c r="Q24" s="26">
        <f t="shared" si="0"/>
        <v>0</v>
      </c>
      <c r="R24" s="27">
        <f t="shared" si="1"/>
        <v>0</v>
      </c>
      <c r="S24" s="3"/>
    </row>
    <row r="25" spans="1:20" x14ac:dyDescent="0.15">
      <c r="A25" s="5">
        <v>19</v>
      </c>
      <c r="B25" s="65"/>
      <c r="C25" s="56"/>
      <c r="D25" s="56"/>
      <c r="E25" s="56"/>
      <c r="F25" s="56"/>
      <c r="G25" s="56"/>
      <c r="H25" s="56"/>
      <c r="I25" s="56"/>
      <c r="J25" s="56"/>
      <c r="K25" s="56"/>
      <c r="L25" s="56"/>
      <c r="M25" s="56"/>
      <c r="N25" s="56"/>
      <c r="O25" s="56"/>
      <c r="P25" s="56"/>
      <c r="Q25" s="26">
        <f t="shared" si="0"/>
        <v>0</v>
      </c>
      <c r="R25" s="27">
        <f t="shared" si="1"/>
        <v>0</v>
      </c>
      <c r="S25" s="3"/>
    </row>
    <row r="26" spans="1:20" x14ac:dyDescent="0.15">
      <c r="A26" s="5">
        <v>20</v>
      </c>
      <c r="B26" s="65"/>
      <c r="C26" s="56"/>
      <c r="D26" s="56"/>
      <c r="E26" s="56"/>
      <c r="F26" s="56"/>
      <c r="G26" s="56"/>
      <c r="H26" s="56"/>
      <c r="I26" s="56"/>
      <c r="J26" s="56"/>
      <c r="K26" s="56"/>
      <c r="L26" s="56"/>
      <c r="M26" s="56"/>
      <c r="N26" s="56"/>
      <c r="O26" s="56"/>
      <c r="P26" s="56"/>
      <c r="Q26" s="26">
        <f t="shared" si="0"/>
        <v>0</v>
      </c>
      <c r="R26" s="27">
        <f t="shared" si="1"/>
        <v>0</v>
      </c>
      <c r="S26" s="3"/>
    </row>
    <row r="27" spans="1:20" x14ac:dyDescent="0.15">
      <c r="A27" s="5">
        <v>21</v>
      </c>
      <c r="B27" s="65"/>
      <c r="C27" s="56"/>
      <c r="D27" s="56"/>
      <c r="E27" s="56"/>
      <c r="F27" s="56"/>
      <c r="G27" s="56"/>
      <c r="H27" s="56"/>
      <c r="I27" s="56"/>
      <c r="J27" s="56"/>
      <c r="K27" s="56"/>
      <c r="L27" s="56"/>
      <c r="M27" s="56"/>
      <c r="N27" s="56"/>
      <c r="O27" s="56"/>
      <c r="P27" s="56"/>
      <c r="Q27" s="26">
        <f t="shared" si="0"/>
        <v>0</v>
      </c>
      <c r="R27" s="27">
        <f t="shared" si="1"/>
        <v>0</v>
      </c>
      <c r="S27" s="3"/>
    </row>
    <row r="28" spans="1:20" x14ac:dyDescent="0.15">
      <c r="A28" s="5">
        <v>22</v>
      </c>
      <c r="B28" s="65"/>
      <c r="C28" s="56"/>
      <c r="D28" s="56"/>
      <c r="E28" s="56"/>
      <c r="F28" s="56"/>
      <c r="G28" s="56"/>
      <c r="H28" s="56"/>
      <c r="I28" s="56"/>
      <c r="J28" s="56"/>
      <c r="K28" s="56"/>
      <c r="L28" s="56"/>
      <c r="M28" s="56"/>
      <c r="N28" s="56"/>
      <c r="O28" s="56"/>
      <c r="P28" s="56"/>
      <c r="Q28" s="26">
        <f t="shared" si="0"/>
        <v>0</v>
      </c>
      <c r="R28" s="27">
        <f t="shared" si="1"/>
        <v>0</v>
      </c>
      <c r="S28" s="3"/>
    </row>
    <row r="29" spans="1:20" x14ac:dyDescent="0.15">
      <c r="A29" s="5">
        <v>23</v>
      </c>
      <c r="B29" s="65"/>
      <c r="C29" s="56"/>
      <c r="D29" s="56"/>
      <c r="E29" s="56"/>
      <c r="F29" s="56"/>
      <c r="G29" s="56"/>
      <c r="H29" s="56"/>
      <c r="I29" s="56"/>
      <c r="J29" s="56"/>
      <c r="K29" s="56"/>
      <c r="L29" s="56"/>
      <c r="M29" s="56"/>
      <c r="N29" s="56"/>
      <c r="O29" s="56"/>
      <c r="P29" s="56"/>
      <c r="Q29" s="26">
        <f t="shared" si="0"/>
        <v>0</v>
      </c>
      <c r="R29" s="27">
        <f t="shared" si="1"/>
        <v>0</v>
      </c>
      <c r="S29" s="3"/>
    </row>
    <row r="30" spans="1:20" x14ac:dyDescent="0.15">
      <c r="A30" s="5">
        <v>24</v>
      </c>
      <c r="B30" s="65"/>
      <c r="C30" s="56"/>
      <c r="D30" s="56"/>
      <c r="E30" s="56"/>
      <c r="F30" s="56"/>
      <c r="G30" s="56"/>
      <c r="H30" s="56"/>
      <c r="I30" s="56"/>
      <c r="J30" s="56"/>
      <c r="K30" s="56"/>
      <c r="L30" s="56"/>
      <c r="M30" s="56"/>
      <c r="N30" s="56"/>
      <c r="O30" s="56"/>
      <c r="P30" s="56"/>
      <c r="Q30" s="26">
        <f t="shared" si="0"/>
        <v>0</v>
      </c>
      <c r="R30" s="27">
        <f t="shared" si="1"/>
        <v>0</v>
      </c>
      <c r="S30" s="3"/>
    </row>
    <row r="31" spans="1:20" x14ac:dyDescent="0.15">
      <c r="A31" s="5">
        <v>25</v>
      </c>
      <c r="B31" s="65"/>
      <c r="C31" s="56"/>
      <c r="D31" s="56"/>
      <c r="E31" s="56"/>
      <c r="F31" s="56"/>
      <c r="G31" s="56"/>
      <c r="H31" s="56"/>
      <c r="I31" s="56"/>
      <c r="J31" s="56"/>
      <c r="K31" s="56"/>
      <c r="L31" s="56"/>
      <c r="M31" s="56"/>
      <c r="N31" s="56"/>
      <c r="O31" s="56"/>
      <c r="P31" s="56"/>
      <c r="Q31" s="26">
        <f t="shared" si="0"/>
        <v>0</v>
      </c>
      <c r="R31" s="27">
        <f t="shared" si="1"/>
        <v>0</v>
      </c>
      <c r="S31" s="3"/>
    </row>
    <row r="32" spans="1:20" x14ac:dyDescent="0.15">
      <c r="A32" s="5">
        <v>26</v>
      </c>
      <c r="B32" s="65"/>
      <c r="C32" s="56"/>
      <c r="D32" s="56"/>
      <c r="E32" s="56"/>
      <c r="F32" s="56"/>
      <c r="G32" s="56"/>
      <c r="H32" s="56"/>
      <c r="I32" s="56"/>
      <c r="J32" s="56"/>
      <c r="K32" s="56"/>
      <c r="L32" s="56"/>
      <c r="M32" s="56"/>
      <c r="N32" s="56"/>
      <c r="O32" s="56"/>
      <c r="P32" s="56"/>
      <c r="Q32" s="26">
        <f t="shared" si="0"/>
        <v>0</v>
      </c>
      <c r="R32" s="27">
        <f t="shared" si="1"/>
        <v>0</v>
      </c>
      <c r="S32" s="3"/>
    </row>
    <row r="33" spans="1:19" x14ac:dyDescent="0.15">
      <c r="A33" s="5">
        <v>27</v>
      </c>
      <c r="B33" s="65"/>
      <c r="C33" s="56"/>
      <c r="D33" s="56"/>
      <c r="E33" s="56"/>
      <c r="F33" s="56"/>
      <c r="G33" s="56"/>
      <c r="H33" s="56"/>
      <c r="I33" s="56"/>
      <c r="J33" s="56"/>
      <c r="K33" s="56"/>
      <c r="L33" s="56"/>
      <c r="M33" s="56"/>
      <c r="N33" s="56"/>
      <c r="O33" s="56"/>
      <c r="P33" s="56"/>
      <c r="Q33" s="26">
        <f t="shared" si="0"/>
        <v>0</v>
      </c>
      <c r="R33" s="27">
        <f t="shared" si="1"/>
        <v>0</v>
      </c>
      <c r="S33" s="3"/>
    </row>
    <row r="34" spans="1:19" x14ac:dyDescent="0.15">
      <c r="A34" s="5">
        <v>28</v>
      </c>
      <c r="B34" s="65"/>
      <c r="C34" s="56"/>
      <c r="D34" s="56"/>
      <c r="E34" s="56"/>
      <c r="F34" s="56"/>
      <c r="G34" s="56"/>
      <c r="H34" s="56"/>
      <c r="I34" s="56"/>
      <c r="J34" s="56"/>
      <c r="K34" s="56"/>
      <c r="L34" s="56"/>
      <c r="M34" s="56"/>
      <c r="N34" s="56"/>
      <c r="O34" s="56"/>
      <c r="P34" s="56"/>
      <c r="Q34" s="26">
        <f t="shared" si="0"/>
        <v>0</v>
      </c>
      <c r="R34" s="27">
        <f t="shared" si="1"/>
        <v>0</v>
      </c>
      <c r="S34" s="3"/>
    </row>
    <row r="35" spans="1:19" x14ac:dyDescent="0.15">
      <c r="A35" s="5">
        <v>29</v>
      </c>
      <c r="B35" s="65"/>
      <c r="C35" s="56"/>
      <c r="D35" s="56"/>
      <c r="E35" s="56"/>
      <c r="F35" s="56"/>
      <c r="G35" s="56"/>
      <c r="H35" s="56"/>
      <c r="I35" s="56"/>
      <c r="J35" s="56"/>
      <c r="K35" s="56"/>
      <c r="L35" s="56"/>
      <c r="M35" s="56"/>
      <c r="N35" s="56"/>
      <c r="O35" s="56"/>
      <c r="P35" s="56"/>
      <c r="Q35" s="26">
        <f t="shared" si="0"/>
        <v>0</v>
      </c>
      <c r="R35" s="27">
        <f t="shared" si="1"/>
        <v>0</v>
      </c>
      <c r="S35" s="3"/>
    </row>
    <row r="36" spans="1:19" x14ac:dyDescent="0.15">
      <c r="A36" s="5">
        <v>30</v>
      </c>
      <c r="B36" s="65"/>
      <c r="C36" s="56"/>
      <c r="D36" s="56"/>
      <c r="E36" s="56"/>
      <c r="F36" s="56"/>
      <c r="G36" s="56"/>
      <c r="H36" s="56"/>
      <c r="I36" s="56"/>
      <c r="J36" s="56"/>
      <c r="K36" s="56"/>
      <c r="L36" s="56"/>
      <c r="M36" s="56"/>
      <c r="N36" s="56"/>
      <c r="O36" s="56"/>
      <c r="P36" s="56"/>
      <c r="Q36" s="26">
        <f t="shared" si="0"/>
        <v>0</v>
      </c>
      <c r="R36" s="27">
        <f t="shared" si="1"/>
        <v>0</v>
      </c>
      <c r="S36" s="3"/>
    </row>
    <row r="37" spans="1:19" ht="14" thickBot="1" x14ac:dyDescent="0.2">
      <c r="A37" s="5">
        <v>31</v>
      </c>
      <c r="B37" s="66"/>
      <c r="C37" s="58"/>
      <c r="D37" s="58"/>
      <c r="E37" s="58"/>
      <c r="F37" s="58"/>
      <c r="G37" s="58"/>
      <c r="H37" s="58"/>
      <c r="I37" s="58"/>
      <c r="J37" s="58"/>
      <c r="K37" s="58"/>
      <c r="L37" s="58"/>
      <c r="M37" s="58"/>
      <c r="N37" s="58"/>
      <c r="O37" s="58"/>
      <c r="P37" s="58"/>
      <c r="Q37" s="26">
        <f t="shared" si="0"/>
        <v>0</v>
      </c>
      <c r="R37" s="27">
        <f t="shared" si="1"/>
        <v>0</v>
      </c>
      <c r="S37" s="3"/>
    </row>
    <row r="38" spans="1:19" ht="27" thickBot="1" x14ac:dyDescent="0.2">
      <c r="A38" s="25" t="s">
        <v>44</v>
      </c>
      <c r="B38" s="46">
        <f t="shared" ref="B38:P38" si="3">SUM(B21:B37)</f>
        <v>0</v>
      </c>
      <c r="C38" s="32">
        <f t="shared" si="3"/>
        <v>0</v>
      </c>
      <c r="D38" s="32">
        <f t="shared" si="3"/>
        <v>0</v>
      </c>
      <c r="E38" s="32">
        <f t="shared" si="3"/>
        <v>0</v>
      </c>
      <c r="F38" s="32">
        <f t="shared" si="3"/>
        <v>0</v>
      </c>
      <c r="G38" s="32">
        <f t="shared" si="3"/>
        <v>0</v>
      </c>
      <c r="H38" s="32">
        <f t="shared" si="3"/>
        <v>0</v>
      </c>
      <c r="I38" s="32">
        <f t="shared" si="3"/>
        <v>0</v>
      </c>
      <c r="J38" s="32">
        <f t="shared" si="3"/>
        <v>0</v>
      </c>
      <c r="K38" s="32">
        <f t="shared" si="3"/>
        <v>0</v>
      </c>
      <c r="L38" s="32">
        <f t="shared" si="3"/>
        <v>0</v>
      </c>
      <c r="M38" s="32">
        <f t="shared" si="3"/>
        <v>0</v>
      </c>
      <c r="N38" s="32">
        <f t="shared" si="3"/>
        <v>0</v>
      </c>
      <c r="O38" s="32">
        <f t="shared" si="3"/>
        <v>0</v>
      </c>
      <c r="P38" s="32">
        <f t="shared" si="3"/>
        <v>0</v>
      </c>
      <c r="Q38" s="32">
        <f t="shared" si="0"/>
        <v>0</v>
      </c>
      <c r="R38" s="31">
        <f>+B38-Q38</f>
        <v>0</v>
      </c>
      <c r="S38" s="3"/>
    </row>
    <row r="39" spans="1:19" ht="26" x14ac:dyDescent="0.15">
      <c r="A39" s="25" t="s">
        <v>45</v>
      </c>
      <c r="B39" s="45">
        <f>-B4+B38</f>
        <v>0</v>
      </c>
      <c r="C39" s="32">
        <f t="shared" ref="C39:Q39" si="4">+C4-C38</f>
        <v>0</v>
      </c>
      <c r="D39" s="32">
        <f t="shared" si="4"/>
        <v>0</v>
      </c>
      <c r="E39" s="32">
        <f t="shared" si="4"/>
        <v>0</v>
      </c>
      <c r="F39" s="32">
        <f t="shared" si="4"/>
        <v>0</v>
      </c>
      <c r="G39" s="32">
        <f t="shared" si="4"/>
        <v>0</v>
      </c>
      <c r="H39" s="32">
        <f t="shared" si="4"/>
        <v>0</v>
      </c>
      <c r="I39" s="32">
        <f t="shared" si="4"/>
        <v>0</v>
      </c>
      <c r="J39" s="32">
        <f t="shared" si="4"/>
        <v>0</v>
      </c>
      <c r="K39" s="32">
        <f t="shared" si="4"/>
        <v>0</v>
      </c>
      <c r="L39" s="32">
        <f t="shared" si="4"/>
        <v>0</v>
      </c>
      <c r="M39" s="32">
        <f t="shared" si="4"/>
        <v>0</v>
      </c>
      <c r="N39" s="32">
        <f t="shared" si="4"/>
        <v>0</v>
      </c>
      <c r="O39" s="32">
        <f t="shared" si="4"/>
        <v>0</v>
      </c>
      <c r="P39" s="32">
        <f t="shared" si="4"/>
        <v>0</v>
      </c>
      <c r="Q39" s="32">
        <f t="shared" si="4"/>
        <v>0</v>
      </c>
      <c r="R39" s="32">
        <f>+R4+R38</f>
        <v>0</v>
      </c>
      <c r="S39" s="3"/>
    </row>
    <row r="40" spans="1:19" x14ac:dyDescent="0.15">
      <c r="A40" s="5"/>
      <c r="B40" s="47"/>
      <c r="C40" s="33"/>
      <c r="D40" s="33"/>
      <c r="E40" s="33"/>
      <c r="F40" s="33"/>
      <c r="G40" s="33"/>
      <c r="H40" s="33"/>
      <c r="I40" s="33"/>
      <c r="J40" s="33"/>
      <c r="K40" s="33"/>
      <c r="L40" s="33"/>
      <c r="M40" s="33"/>
      <c r="N40" s="33"/>
      <c r="O40" s="33"/>
      <c r="P40" s="33"/>
      <c r="Q40" s="33"/>
      <c r="R40" s="33"/>
      <c r="S40" s="3"/>
    </row>
    <row r="41" spans="1:19" ht="26" x14ac:dyDescent="0.15">
      <c r="A41" s="25" t="s">
        <v>15</v>
      </c>
      <c r="B41" s="42">
        <f>+'Monthly Budget'!B26</f>
        <v>0</v>
      </c>
      <c r="C41" s="42">
        <f>+'Monthly Budget'!C26</f>
        <v>0</v>
      </c>
      <c r="D41" s="42">
        <f>+'Monthly Budget'!D26</f>
        <v>0</v>
      </c>
      <c r="E41" s="42">
        <f>+'Monthly Budget'!E26</f>
        <v>0</v>
      </c>
      <c r="F41" s="42">
        <f>+'Monthly Budget'!F26</f>
        <v>0</v>
      </c>
      <c r="G41" s="42">
        <f>+'Monthly Budget'!G26</f>
        <v>0</v>
      </c>
      <c r="H41" s="42">
        <f>+'Monthly Budget'!H26</f>
        <v>0</v>
      </c>
      <c r="I41" s="42">
        <f>+'Monthly Budget'!I26</f>
        <v>0</v>
      </c>
      <c r="J41" s="42">
        <f>+'Monthly Budget'!J26</f>
        <v>0</v>
      </c>
      <c r="K41" s="42">
        <f>+'Monthly Budget'!K26</f>
        <v>0</v>
      </c>
      <c r="L41" s="42">
        <f>+'Monthly Budget'!L26</f>
        <v>0</v>
      </c>
      <c r="M41" s="42">
        <f>+'Monthly Budget'!M26</f>
        <v>0</v>
      </c>
      <c r="N41" s="42">
        <f>+'Monthly Budget'!N26</f>
        <v>0</v>
      </c>
      <c r="O41" s="42">
        <f>+'Monthly Budget'!O26</f>
        <v>0</v>
      </c>
      <c r="P41" s="42">
        <f>+'Monthly Budget'!P26</f>
        <v>0</v>
      </c>
      <c r="Q41" s="42">
        <f>+'Monthly Budget'!Q23</f>
        <v>0</v>
      </c>
      <c r="R41" s="42">
        <f>+'Monthly Budget'!R23</f>
        <v>0</v>
      </c>
      <c r="S41" s="3"/>
    </row>
    <row r="42" spans="1:19" ht="26" x14ac:dyDescent="0.15">
      <c r="A42" s="25" t="s">
        <v>46</v>
      </c>
      <c r="B42" s="42">
        <f>+'Actual Totals'!B28</f>
        <v>0</v>
      </c>
      <c r="C42" s="42">
        <f>+'Actual Totals'!C28</f>
        <v>0</v>
      </c>
      <c r="D42" s="42">
        <f>+'Actual Totals'!D28</f>
        <v>0</v>
      </c>
      <c r="E42" s="42">
        <f>+'Actual Totals'!E28</f>
        <v>0</v>
      </c>
      <c r="F42" s="42">
        <f>+'Actual Totals'!F28</f>
        <v>0</v>
      </c>
      <c r="G42" s="42">
        <f>+'Actual Totals'!G28</f>
        <v>0</v>
      </c>
      <c r="H42" s="42">
        <f>+'Actual Totals'!H28</f>
        <v>0</v>
      </c>
      <c r="I42" s="42">
        <f>+'Actual Totals'!I28</f>
        <v>0</v>
      </c>
      <c r="J42" s="42">
        <f>+'Actual Totals'!J28</f>
        <v>0</v>
      </c>
      <c r="K42" s="42">
        <f>+'Actual Totals'!K28</f>
        <v>0</v>
      </c>
      <c r="L42" s="42">
        <f>+'Actual Totals'!L28</f>
        <v>0</v>
      </c>
      <c r="M42" s="42">
        <f>+'Actual Totals'!M28</f>
        <v>0</v>
      </c>
      <c r="N42" s="42">
        <f>+'Actual Totals'!N28</f>
        <v>0</v>
      </c>
      <c r="O42" s="42">
        <f>+'Actual Totals'!O28</f>
        <v>0</v>
      </c>
      <c r="P42" s="42">
        <f>+'Actual Totals'!P28</f>
        <v>0</v>
      </c>
      <c r="Q42" s="42">
        <f>+'Actual Totals'!Q28</f>
        <v>0</v>
      </c>
      <c r="R42" s="42">
        <f>+'Actual Totals'!R28</f>
        <v>0</v>
      </c>
      <c r="S42" s="3"/>
    </row>
    <row r="43" spans="1:19" ht="26" x14ac:dyDescent="0.15">
      <c r="A43" s="25" t="s">
        <v>47</v>
      </c>
      <c r="B43" s="42">
        <f>-B41+B42</f>
        <v>0</v>
      </c>
      <c r="C43" s="42">
        <f t="shared" ref="C43:Q43" si="5">+C41-C42</f>
        <v>0</v>
      </c>
      <c r="D43" s="42">
        <f t="shared" si="5"/>
        <v>0</v>
      </c>
      <c r="E43" s="42">
        <f t="shared" si="5"/>
        <v>0</v>
      </c>
      <c r="F43" s="42">
        <f t="shared" si="5"/>
        <v>0</v>
      </c>
      <c r="G43" s="42">
        <f t="shared" si="5"/>
        <v>0</v>
      </c>
      <c r="H43" s="42">
        <f t="shared" si="5"/>
        <v>0</v>
      </c>
      <c r="I43" s="42">
        <f t="shared" si="5"/>
        <v>0</v>
      </c>
      <c r="J43" s="42">
        <f t="shared" si="5"/>
        <v>0</v>
      </c>
      <c r="K43" s="42">
        <f t="shared" si="5"/>
        <v>0</v>
      </c>
      <c r="L43" s="42">
        <f t="shared" si="5"/>
        <v>0</v>
      </c>
      <c r="M43" s="42">
        <f t="shared" si="5"/>
        <v>0</v>
      </c>
      <c r="N43" s="42">
        <f t="shared" si="5"/>
        <v>0</v>
      </c>
      <c r="O43" s="42">
        <f t="shared" si="5"/>
        <v>0</v>
      </c>
      <c r="P43" s="42">
        <f t="shared" si="5"/>
        <v>0</v>
      </c>
      <c r="Q43" s="42">
        <f t="shared" si="5"/>
        <v>0</v>
      </c>
      <c r="R43" s="42">
        <f>+R41+R42</f>
        <v>0</v>
      </c>
      <c r="S43" s="3"/>
    </row>
    <row r="44" spans="1:19" x14ac:dyDescent="0.15">
      <c r="A44" s="5"/>
      <c r="B44" s="42"/>
      <c r="S44" s="3"/>
    </row>
    <row r="45" spans="1:19" x14ac:dyDescent="0.15">
      <c r="A45" s="5"/>
      <c r="B45" s="5"/>
      <c r="C45" s="3"/>
      <c r="D45" s="3" t="s">
        <v>18</v>
      </c>
      <c r="E45" s="3"/>
      <c r="F45" s="3"/>
      <c r="G45" s="3"/>
      <c r="H45" s="5" t="s">
        <v>51</v>
      </c>
      <c r="I45" s="3"/>
      <c r="J45" s="3"/>
      <c r="K45" s="5"/>
      <c r="L45" s="5" t="s">
        <v>21</v>
      </c>
      <c r="M45" s="5"/>
      <c r="N45" s="3"/>
      <c r="O45" s="3"/>
      <c r="P45" s="3"/>
      <c r="Q45" s="3"/>
      <c r="R45" s="3"/>
      <c r="S45" s="3"/>
    </row>
    <row r="46" spans="1:19" x14ac:dyDescent="0.15">
      <c r="A46" s="25" t="s">
        <v>16</v>
      </c>
      <c r="B46" s="25"/>
      <c r="C46" s="34" t="s">
        <v>19</v>
      </c>
      <c r="D46" s="35"/>
      <c r="E46" s="36">
        <f>+B38</f>
        <v>0</v>
      </c>
      <c r="F46" s="3"/>
      <c r="G46" s="34" t="s">
        <v>19</v>
      </c>
      <c r="H46" s="35"/>
      <c r="I46" s="49">
        <f>+Apr!M46</f>
        <v>0</v>
      </c>
      <c r="J46" s="3"/>
      <c r="K46" s="50" t="s">
        <v>19</v>
      </c>
      <c r="L46" s="48"/>
      <c r="M46" s="49">
        <f>+B42</f>
        <v>0</v>
      </c>
      <c r="N46" s="3"/>
      <c r="O46" s="3"/>
      <c r="P46" s="3"/>
      <c r="Q46" s="3"/>
      <c r="R46" s="3"/>
      <c r="S46" s="3"/>
    </row>
    <row r="47" spans="1:19" ht="18" x14ac:dyDescent="0.2">
      <c r="A47" s="25" t="s">
        <v>17</v>
      </c>
      <c r="B47" s="25"/>
      <c r="C47" s="37" t="s">
        <v>20</v>
      </c>
      <c r="D47" s="38"/>
      <c r="E47" s="39">
        <f>+Q38</f>
        <v>0</v>
      </c>
      <c r="F47" s="23" t="s">
        <v>50</v>
      </c>
      <c r="G47" s="37" t="s">
        <v>20</v>
      </c>
      <c r="H47" s="38"/>
      <c r="I47" s="51">
        <f>+Apr!M47</f>
        <v>0</v>
      </c>
      <c r="J47" s="23" t="s">
        <v>49</v>
      </c>
      <c r="K47" s="53" t="s">
        <v>20</v>
      </c>
      <c r="L47" s="24"/>
      <c r="M47" s="51">
        <f>+Q42</f>
        <v>0</v>
      </c>
      <c r="N47" s="3"/>
      <c r="O47" s="3"/>
      <c r="P47" s="3"/>
      <c r="Q47" s="3"/>
      <c r="R47" s="3"/>
      <c r="S47" s="3"/>
    </row>
    <row r="48" spans="1:19" x14ac:dyDescent="0.15">
      <c r="A48" s="5"/>
      <c r="B48" s="5"/>
      <c r="C48" s="54" t="s">
        <v>53</v>
      </c>
      <c r="D48" s="40"/>
      <c r="E48" s="41">
        <f>+E46-E47</f>
        <v>0</v>
      </c>
      <c r="F48" s="3"/>
      <c r="G48" s="54" t="s">
        <v>53</v>
      </c>
      <c r="H48" s="40"/>
      <c r="I48" s="51">
        <f>+I46-I47</f>
        <v>0</v>
      </c>
      <c r="J48" s="3"/>
      <c r="K48" s="54" t="s">
        <v>53</v>
      </c>
      <c r="L48" s="52"/>
      <c r="M48" s="51">
        <f>+M46-M47</f>
        <v>0</v>
      </c>
      <c r="N48" s="3"/>
      <c r="O48" s="3"/>
      <c r="P48" s="3"/>
      <c r="Q48" s="3"/>
      <c r="R48" s="3"/>
      <c r="S48" s="3"/>
    </row>
    <row r="49" spans="1:19" x14ac:dyDescent="0.15">
      <c r="A49" s="5"/>
      <c r="B49" s="5"/>
      <c r="C49" s="3"/>
      <c r="D49" s="3"/>
      <c r="E49" s="3"/>
      <c r="F49" s="3"/>
      <c r="G49" s="3"/>
      <c r="H49" s="3"/>
      <c r="I49" s="3"/>
      <c r="J49" s="3"/>
      <c r="K49" s="3"/>
      <c r="L49" s="3"/>
      <c r="M49" s="3"/>
      <c r="N49" s="3"/>
      <c r="O49" s="3"/>
      <c r="P49" s="3"/>
      <c r="Q49" s="3"/>
      <c r="R49" s="3"/>
      <c r="S49" s="3"/>
    </row>
    <row r="50" spans="1:19" x14ac:dyDescent="0.15">
      <c r="A50" s="134" t="s">
        <v>293</v>
      </c>
      <c r="B50" s="5"/>
    </row>
    <row r="51" spans="1:19" x14ac:dyDescent="0.15">
      <c r="B51" s="5"/>
    </row>
  </sheetData>
  <sheetProtection password="CC33" sheet="1" objects="1" scenarios="1" formatCells="0" formatColumns="0" selectLockedCells="1"/>
  <phoneticPr fontId="2" type="noConversion"/>
  <printOptions gridLines="1"/>
  <pageMargins left="0.56000000000000005" right="0.51" top="1" bottom="1" header="0.5" footer="0.5"/>
  <pageSetup scale="56" orientation="landscape" horizontalDpi="300" verticalDpi="300" r:id="rId1"/>
  <headerFooter alignWithMargins="0">
    <oddHeader>&amp;C&amp;"Arial,Bold"&amp;12Monthly Budget</oddHeader>
    <oddFooter>&amp;L&amp;F
&amp;A&amp;R&amp;D &amp;T</oddFooter>
  </headerFooter>
  <colBreaks count="1" manualBreakCount="1">
    <brk id="10" max="47"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59999389629810485"/>
    <pageSetUpPr fitToPage="1"/>
  </sheetPr>
  <dimension ref="A1:T51"/>
  <sheetViews>
    <sheetView zoomScale="90" zoomScaleNormal="90" zoomScalePageLayoutView="9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8.83203125" defaultRowHeight="13" x14ac:dyDescent="0.15"/>
  <cols>
    <col min="1" max="1" width="13.6640625" style="2" customWidth="1"/>
    <col min="2" max="2" width="16.33203125" customWidth="1"/>
    <col min="3" max="16" width="13.6640625" customWidth="1"/>
    <col min="17" max="17" width="15.6640625" customWidth="1"/>
    <col min="18" max="18" width="14.6640625" customWidth="1"/>
  </cols>
  <sheetData>
    <row r="1" spans="1:19" s="59" customFormat="1" ht="18" x14ac:dyDescent="0.2">
      <c r="A1" s="22" t="s">
        <v>1</v>
      </c>
      <c r="B1" s="22" t="s">
        <v>38</v>
      </c>
      <c r="C1" s="22" t="s">
        <v>3</v>
      </c>
      <c r="D1" s="64">
        <f>'Monthly Budget'!$F$3</f>
        <v>0</v>
      </c>
      <c r="R1" s="24" t="s">
        <v>18</v>
      </c>
    </row>
    <row r="2" spans="1:19" s="5" customFormat="1" x14ac:dyDescent="0.15">
      <c r="C2" s="5" t="s">
        <v>28</v>
      </c>
      <c r="J2" s="380" t="s">
        <v>304</v>
      </c>
      <c r="M2" s="5" t="s">
        <v>336</v>
      </c>
      <c r="P2" s="5" t="s">
        <v>302</v>
      </c>
      <c r="Q2" s="5" t="s">
        <v>22</v>
      </c>
      <c r="R2" s="24" t="s">
        <v>52</v>
      </c>
    </row>
    <row r="3" spans="1:19" s="5" customFormat="1" ht="14" thickBot="1" x14ac:dyDescent="0.2">
      <c r="A3" s="24" t="s">
        <v>4</v>
      </c>
      <c r="B3" s="24" t="s">
        <v>5</v>
      </c>
      <c r="C3" s="5" t="s">
        <v>29</v>
      </c>
      <c r="D3" s="5" t="s">
        <v>6</v>
      </c>
      <c r="E3" s="5" t="s">
        <v>7</v>
      </c>
      <c r="F3" s="5" t="s">
        <v>8</v>
      </c>
      <c r="G3" s="5" t="s">
        <v>26</v>
      </c>
      <c r="H3" s="5" t="s">
        <v>27</v>
      </c>
      <c r="I3" s="5" t="s">
        <v>9</v>
      </c>
      <c r="J3" s="5" t="s">
        <v>303</v>
      </c>
      <c r="K3" s="5" t="s">
        <v>10</v>
      </c>
      <c r="L3" s="5" t="s">
        <v>11</v>
      </c>
      <c r="M3" s="5" t="s">
        <v>297</v>
      </c>
      <c r="N3" s="5" t="s">
        <v>12</v>
      </c>
      <c r="O3" s="5" t="s">
        <v>30</v>
      </c>
      <c r="P3" s="5" t="s">
        <v>301</v>
      </c>
      <c r="Q3" s="5" t="s">
        <v>23</v>
      </c>
      <c r="R3" s="24" t="s">
        <v>25</v>
      </c>
    </row>
    <row r="4" spans="1:19" s="1" customFormat="1" ht="27" thickBot="1" x14ac:dyDescent="0.2">
      <c r="A4" s="25" t="s">
        <v>13</v>
      </c>
      <c r="B4" s="42">
        <f>+'Monthly Budget'!B12</f>
        <v>0</v>
      </c>
      <c r="C4" s="26">
        <f>+'Monthly Budget'!C12</f>
        <v>0</v>
      </c>
      <c r="D4" s="26">
        <f>+'Monthly Budget'!D12</f>
        <v>0</v>
      </c>
      <c r="E4" s="26">
        <f>+'Monthly Budget'!E12</f>
        <v>0</v>
      </c>
      <c r="F4" s="26">
        <f>+'Monthly Budget'!F12</f>
        <v>0</v>
      </c>
      <c r="G4" s="26">
        <f>+'Monthly Budget'!G12</f>
        <v>0</v>
      </c>
      <c r="H4" s="26">
        <f>+'Monthly Budget'!H12</f>
        <v>0</v>
      </c>
      <c r="I4" s="26">
        <f>+'Monthly Budget'!I12</f>
        <v>0</v>
      </c>
      <c r="J4" s="26">
        <f>+'Monthly Budget'!J12</f>
        <v>0</v>
      </c>
      <c r="K4" s="26">
        <f>+'Monthly Budget'!K12</f>
        <v>0</v>
      </c>
      <c r="L4" s="26">
        <f>+'Monthly Budget'!L12</f>
        <v>0</v>
      </c>
      <c r="M4" s="26">
        <f>+'Monthly Budget'!M12</f>
        <v>0</v>
      </c>
      <c r="N4" s="26">
        <f>+'Monthly Budget'!N12</f>
        <v>0</v>
      </c>
      <c r="O4" s="26">
        <f>+'Monthly Budget'!O12</f>
        <v>0</v>
      </c>
      <c r="P4" s="26">
        <f>+'Monthly Budget'!P12</f>
        <v>0</v>
      </c>
      <c r="Q4" s="26">
        <f>SUM(C4:P4)</f>
        <v>0</v>
      </c>
      <c r="R4" s="55">
        <f>+B4-Q4</f>
        <v>0</v>
      </c>
      <c r="S4" s="26"/>
    </row>
    <row r="5" spans="1:19" x14ac:dyDescent="0.15">
      <c r="A5" s="5" t="s">
        <v>0</v>
      </c>
      <c r="B5" s="43"/>
      <c r="C5" s="28"/>
      <c r="D5" s="28"/>
      <c r="E5" s="28"/>
      <c r="F5" s="28"/>
      <c r="G5" s="28"/>
      <c r="H5" s="28"/>
      <c r="I5" s="28"/>
      <c r="J5" s="28"/>
      <c r="K5" s="28"/>
      <c r="L5" s="28"/>
      <c r="M5" s="28"/>
      <c r="N5" s="28"/>
      <c r="O5" s="28"/>
      <c r="P5" s="28"/>
      <c r="Q5" s="28"/>
      <c r="R5" s="28"/>
      <c r="S5" s="3"/>
    </row>
    <row r="6" spans="1:19" x14ac:dyDescent="0.15">
      <c r="A6" s="5">
        <v>1</v>
      </c>
      <c r="B6" s="65"/>
      <c r="C6" s="56"/>
      <c r="D6" s="56"/>
      <c r="E6" s="56"/>
      <c r="F6" s="56"/>
      <c r="G6" s="56"/>
      <c r="H6" s="56"/>
      <c r="I6" s="56"/>
      <c r="J6" s="56"/>
      <c r="K6" s="56"/>
      <c r="L6" s="56"/>
      <c r="M6" s="56"/>
      <c r="N6" s="56"/>
      <c r="O6" s="56"/>
      <c r="P6" s="56"/>
      <c r="Q6" s="26">
        <f t="shared" ref="Q6:Q38" si="0">SUM(C6:P6)</f>
        <v>0</v>
      </c>
      <c r="R6" s="27">
        <f>+B6-Q6</f>
        <v>0</v>
      </c>
      <c r="S6" s="3"/>
    </row>
    <row r="7" spans="1:19" x14ac:dyDescent="0.15">
      <c r="A7" s="5">
        <v>2</v>
      </c>
      <c r="B7" s="65"/>
      <c r="C7" s="56"/>
      <c r="D7" s="56"/>
      <c r="E7" s="56"/>
      <c r="F7" s="56"/>
      <c r="G7" s="56"/>
      <c r="H7" s="56"/>
      <c r="I7" s="56"/>
      <c r="J7" s="56"/>
      <c r="K7" s="56"/>
      <c r="L7" s="56"/>
      <c r="M7" s="56"/>
      <c r="N7" s="56"/>
      <c r="O7" s="56"/>
      <c r="P7" s="56"/>
      <c r="Q7" s="26">
        <f t="shared" si="0"/>
        <v>0</v>
      </c>
      <c r="R7" s="27">
        <f>+B7-Q7+R6</f>
        <v>0</v>
      </c>
      <c r="S7" s="3"/>
    </row>
    <row r="8" spans="1:19" x14ac:dyDescent="0.15">
      <c r="A8" s="5">
        <v>3</v>
      </c>
      <c r="B8" s="65"/>
      <c r="C8" s="56"/>
      <c r="D8" s="56"/>
      <c r="E8" s="56"/>
      <c r="F8" s="56"/>
      <c r="G8" s="56"/>
      <c r="H8" s="56"/>
      <c r="I8" s="56"/>
      <c r="J8" s="56"/>
      <c r="K8" s="56"/>
      <c r="L8" s="56"/>
      <c r="M8" s="56"/>
      <c r="N8" s="56"/>
      <c r="O8" s="56"/>
      <c r="P8" s="56"/>
      <c r="Q8" s="26">
        <f t="shared" si="0"/>
        <v>0</v>
      </c>
      <c r="R8" s="27">
        <f t="shared" ref="R8:R37" si="1">+B8-Q8+R7</f>
        <v>0</v>
      </c>
      <c r="S8" s="3"/>
    </row>
    <row r="9" spans="1:19" x14ac:dyDescent="0.15">
      <c r="A9" s="5">
        <v>4</v>
      </c>
      <c r="B9" s="65"/>
      <c r="C9" s="56"/>
      <c r="D9" s="56"/>
      <c r="E9" s="56"/>
      <c r="F9" s="56"/>
      <c r="G9" s="56"/>
      <c r="H9" s="56"/>
      <c r="I9" s="56"/>
      <c r="J9" s="56"/>
      <c r="K9" s="56"/>
      <c r="L9" s="56"/>
      <c r="M9" s="56"/>
      <c r="N9" s="56"/>
      <c r="O9" s="56"/>
      <c r="P9" s="56"/>
      <c r="Q9" s="26">
        <f t="shared" si="0"/>
        <v>0</v>
      </c>
      <c r="R9" s="27">
        <f t="shared" si="1"/>
        <v>0</v>
      </c>
      <c r="S9" s="3"/>
    </row>
    <row r="10" spans="1:19" x14ac:dyDescent="0.15">
      <c r="A10" s="5">
        <v>5</v>
      </c>
      <c r="B10" s="65"/>
      <c r="C10" s="56"/>
      <c r="D10" s="56"/>
      <c r="E10" s="56"/>
      <c r="F10" s="57"/>
      <c r="G10" s="56"/>
      <c r="H10" s="56"/>
      <c r="I10" s="56"/>
      <c r="J10" s="56"/>
      <c r="K10" s="56"/>
      <c r="L10" s="56"/>
      <c r="M10" s="56"/>
      <c r="N10" s="56"/>
      <c r="O10" s="56"/>
      <c r="P10" s="56"/>
      <c r="Q10" s="26">
        <f t="shared" si="0"/>
        <v>0</v>
      </c>
      <c r="R10" s="27">
        <f t="shared" si="1"/>
        <v>0</v>
      </c>
      <c r="S10" s="3"/>
    </row>
    <row r="11" spans="1:19" x14ac:dyDescent="0.15">
      <c r="A11" s="5">
        <v>6</v>
      </c>
      <c r="B11" s="65"/>
      <c r="C11" s="56"/>
      <c r="D11" s="56"/>
      <c r="E11" s="57"/>
      <c r="F11" s="56"/>
      <c r="G11" s="56"/>
      <c r="H11" s="56"/>
      <c r="I11" s="56"/>
      <c r="J11" s="56"/>
      <c r="K11" s="56"/>
      <c r="L11" s="56"/>
      <c r="M11" s="56"/>
      <c r="N11" s="56"/>
      <c r="O11" s="56"/>
      <c r="P11" s="56"/>
      <c r="Q11" s="26">
        <f t="shared" si="0"/>
        <v>0</v>
      </c>
      <c r="R11" s="27">
        <f t="shared" si="1"/>
        <v>0</v>
      </c>
      <c r="S11" s="3"/>
    </row>
    <row r="12" spans="1:19" x14ac:dyDescent="0.15">
      <c r="A12" s="5">
        <v>7</v>
      </c>
      <c r="B12" s="65"/>
      <c r="C12" s="56"/>
      <c r="D12" s="56"/>
      <c r="E12" s="56"/>
      <c r="F12" s="56"/>
      <c r="G12" s="56"/>
      <c r="H12" s="56"/>
      <c r="I12" s="56"/>
      <c r="J12" s="56"/>
      <c r="K12" s="56"/>
      <c r="L12" s="56"/>
      <c r="M12" s="56"/>
      <c r="N12" s="56"/>
      <c r="O12" s="56"/>
      <c r="P12" s="56"/>
      <c r="Q12" s="26">
        <f t="shared" si="0"/>
        <v>0</v>
      </c>
      <c r="R12" s="27">
        <f t="shared" si="1"/>
        <v>0</v>
      </c>
      <c r="S12" s="3"/>
    </row>
    <row r="13" spans="1:19" x14ac:dyDescent="0.15">
      <c r="A13" s="5">
        <v>8</v>
      </c>
      <c r="B13" s="65"/>
      <c r="C13" s="56"/>
      <c r="D13" s="56"/>
      <c r="E13" s="56"/>
      <c r="F13" s="56"/>
      <c r="G13" s="56"/>
      <c r="H13" s="56"/>
      <c r="I13" s="56"/>
      <c r="J13" s="56"/>
      <c r="K13" s="56"/>
      <c r="L13" s="56"/>
      <c r="M13" s="56"/>
      <c r="N13" s="56"/>
      <c r="O13" s="56"/>
      <c r="P13" s="56"/>
      <c r="Q13" s="26">
        <f t="shared" si="0"/>
        <v>0</v>
      </c>
      <c r="R13" s="27">
        <f t="shared" si="1"/>
        <v>0</v>
      </c>
      <c r="S13" s="3"/>
    </row>
    <row r="14" spans="1:19" x14ac:dyDescent="0.15">
      <c r="A14" s="5">
        <v>9</v>
      </c>
      <c r="B14" s="65"/>
      <c r="C14" s="56"/>
      <c r="D14" s="56"/>
      <c r="E14" s="56"/>
      <c r="F14" s="56"/>
      <c r="G14" s="56"/>
      <c r="H14" s="57"/>
      <c r="I14" s="56"/>
      <c r="J14" s="56"/>
      <c r="K14" s="56"/>
      <c r="L14" s="56"/>
      <c r="M14" s="56"/>
      <c r="N14" s="56"/>
      <c r="O14" s="56"/>
      <c r="P14" s="56"/>
      <c r="Q14" s="26">
        <f t="shared" si="0"/>
        <v>0</v>
      </c>
      <c r="R14" s="27">
        <f t="shared" si="1"/>
        <v>0</v>
      </c>
      <c r="S14" s="3"/>
    </row>
    <row r="15" spans="1:19" x14ac:dyDescent="0.15">
      <c r="A15" s="5">
        <v>10</v>
      </c>
      <c r="B15" s="65"/>
      <c r="C15" s="56"/>
      <c r="D15" s="56"/>
      <c r="E15" s="56"/>
      <c r="F15" s="56"/>
      <c r="G15" s="56"/>
      <c r="H15" s="57"/>
      <c r="I15" s="56"/>
      <c r="J15" s="56"/>
      <c r="K15" s="56"/>
      <c r="L15" s="56"/>
      <c r="M15" s="56"/>
      <c r="N15" s="56"/>
      <c r="O15" s="56"/>
      <c r="P15" s="56"/>
      <c r="Q15" s="26">
        <f t="shared" si="0"/>
        <v>0</v>
      </c>
      <c r="R15" s="27">
        <f t="shared" si="1"/>
        <v>0</v>
      </c>
      <c r="S15" s="3"/>
    </row>
    <row r="16" spans="1:19" x14ac:dyDescent="0.15">
      <c r="A16" s="5">
        <v>11</v>
      </c>
      <c r="B16" s="65"/>
      <c r="C16" s="56"/>
      <c r="D16" s="56"/>
      <c r="E16" s="56"/>
      <c r="F16" s="56"/>
      <c r="G16" s="56"/>
      <c r="H16" s="56"/>
      <c r="I16" s="56"/>
      <c r="J16" s="56"/>
      <c r="K16" s="56"/>
      <c r="L16" s="56"/>
      <c r="M16" s="56"/>
      <c r="N16" s="56"/>
      <c r="O16" s="56"/>
      <c r="P16" s="56"/>
      <c r="Q16" s="26">
        <f t="shared" si="0"/>
        <v>0</v>
      </c>
      <c r="R16" s="27">
        <f t="shared" si="1"/>
        <v>0</v>
      </c>
      <c r="S16" s="3"/>
    </row>
    <row r="17" spans="1:20" x14ac:dyDescent="0.15">
      <c r="A17" s="5">
        <v>12</v>
      </c>
      <c r="B17" s="65"/>
      <c r="C17" s="56"/>
      <c r="D17" s="56"/>
      <c r="E17" s="56"/>
      <c r="F17" s="56"/>
      <c r="G17" s="56"/>
      <c r="H17" s="56"/>
      <c r="I17" s="56"/>
      <c r="J17" s="56"/>
      <c r="K17" s="56"/>
      <c r="L17" s="56"/>
      <c r="M17" s="56"/>
      <c r="N17" s="56"/>
      <c r="O17" s="56"/>
      <c r="P17" s="56"/>
      <c r="Q17" s="26">
        <f t="shared" si="0"/>
        <v>0</v>
      </c>
      <c r="R17" s="27">
        <f t="shared" si="1"/>
        <v>0</v>
      </c>
      <c r="S17" s="3"/>
    </row>
    <row r="18" spans="1:20" x14ac:dyDescent="0.15">
      <c r="A18" s="5">
        <v>13</v>
      </c>
      <c r="B18" s="65"/>
      <c r="C18" s="56"/>
      <c r="D18" s="56"/>
      <c r="E18" s="56"/>
      <c r="F18" s="56"/>
      <c r="G18" s="56"/>
      <c r="H18" s="56"/>
      <c r="I18" s="56"/>
      <c r="J18" s="56"/>
      <c r="K18" s="56"/>
      <c r="L18" s="56"/>
      <c r="M18" s="56"/>
      <c r="N18" s="56"/>
      <c r="O18" s="56"/>
      <c r="P18" s="56"/>
      <c r="Q18" s="26">
        <f t="shared" si="0"/>
        <v>0</v>
      </c>
      <c r="R18" s="27">
        <f t="shared" si="1"/>
        <v>0</v>
      </c>
      <c r="S18" s="3"/>
    </row>
    <row r="19" spans="1:20" x14ac:dyDescent="0.15">
      <c r="A19" s="5">
        <v>14</v>
      </c>
      <c r="B19" s="65"/>
      <c r="C19" s="56"/>
      <c r="D19" s="56"/>
      <c r="E19" s="56"/>
      <c r="F19" s="56"/>
      <c r="G19" s="56"/>
      <c r="H19" s="56"/>
      <c r="I19" s="56"/>
      <c r="J19" s="56"/>
      <c r="K19" s="56"/>
      <c r="L19" s="56"/>
      <c r="M19" s="56"/>
      <c r="N19" s="56"/>
      <c r="O19" s="56"/>
      <c r="P19" s="56"/>
      <c r="Q19" s="26">
        <f t="shared" si="0"/>
        <v>0</v>
      </c>
      <c r="R19" s="27">
        <f t="shared" si="1"/>
        <v>0</v>
      </c>
      <c r="S19" s="3"/>
    </row>
    <row r="20" spans="1:20" ht="14" thickBot="1" x14ac:dyDescent="0.2">
      <c r="A20" s="5">
        <v>15</v>
      </c>
      <c r="B20" s="65"/>
      <c r="C20" s="56"/>
      <c r="D20" s="56"/>
      <c r="E20" s="56"/>
      <c r="F20" s="56"/>
      <c r="G20" s="56"/>
      <c r="H20" s="56"/>
      <c r="I20" s="56"/>
      <c r="J20" s="56"/>
      <c r="K20" s="56"/>
      <c r="L20" s="56"/>
      <c r="M20" s="56"/>
      <c r="N20" s="56"/>
      <c r="O20" s="56"/>
      <c r="P20" s="56"/>
      <c r="Q20" s="26">
        <f t="shared" si="0"/>
        <v>0</v>
      </c>
      <c r="R20" s="27">
        <f t="shared" si="1"/>
        <v>0</v>
      </c>
      <c r="S20" s="3"/>
    </row>
    <row r="21" spans="1:20" s="4" customFormat="1" ht="27" thickBot="1" x14ac:dyDescent="0.2">
      <c r="A21" s="29" t="s">
        <v>14</v>
      </c>
      <c r="B21" s="44">
        <f>SUM(B6:B20)</f>
        <v>0</v>
      </c>
      <c r="C21" s="30">
        <f t="shared" ref="C21:P21" si="2">SUM(C6:C20)</f>
        <v>0</v>
      </c>
      <c r="D21" s="30">
        <f t="shared" si="2"/>
        <v>0</v>
      </c>
      <c r="E21" s="30">
        <f t="shared" si="2"/>
        <v>0</v>
      </c>
      <c r="F21" s="30">
        <f t="shared" si="2"/>
        <v>0</v>
      </c>
      <c r="G21" s="30">
        <f t="shared" si="2"/>
        <v>0</v>
      </c>
      <c r="H21" s="30">
        <f t="shared" si="2"/>
        <v>0</v>
      </c>
      <c r="I21" s="30">
        <f t="shared" si="2"/>
        <v>0</v>
      </c>
      <c r="J21" s="30">
        <f t="shared" si="2"/>
        <v>0</v>
      </c>
      <c r="K21" s="30">
        <f t="shared" si="2"/>
        <v>0</v>
      </c>
      <c r="L21" s="30">
        <f t="shared" si="2"/>
        <v>0</v>
      </c>
      <c r="M21" s="30">
        <f t="shared" si="2"/>
        <v>0</v>
      </c>
      <c r="N21" s="30">
        <f t="shared" si="2"/>
        <v>0</v>
      </c>
      <c r="O21" s="30">
        <f t="shared" si="2"/>
        <v>0</v>
      </c>
      <c r="P21" s="30">
        <f t="shared" si="2"/>
        <v>0</v>
      </c>
      <c r="Q21" s="30">
        <f t="shared" si="0"/>
        <v>0</v>
      </c>
      <c r="R21" s="31">
        <f>+B21-Q21</f>
        <v>0</v>
      </c>
      <c r="S21" s="26"/>
      <c r="T21"/>
    </row>
    <row r="22" spans="1:20" x14ac:dyDescent="0.15">
      <c r="A22" s="5">
        <v>16</v>
      </c>
      <c r="B22" s="65"/>
      <c r="C22" s="56"/>
      <c r="D22" s="56"/>
      <c r="E22" s="56"/>
      <c r="F22" s="56"/>
      <c r="G22" s="56"/>
      <c r="H22" s="56"/>
      <c r="I22" s="56"/>
      <c r="J22" s="56"/>
      <c r="K22" s="56"/>
      <c r="L22" s="56"/>
      <c r="M22" s="56"/>
      <c r="N22" s="56"/>
      <c r="O22" s="56"/>
      <c r="P22" s="56"/>
      <c r="Q22" s="26">
        <f t="shared" si="0"/>
        <v>0</v>
      </c>
      <c r="R22" s="27">
        <f t="shared" si="1"/>
        <v>0</v>
      </c>
      <c r="S22" s="3"/>
    </row>
    <row r="23" spans="1:20" x14ac:dyDescent="0.15">
      <c r="A23" s="5">
        <v>17</v>
      </c>
      <c r="B23" s="65"/>
      <c r="C23" s="56"/>
      <c r="D23" s="56"/>
      <c r="E23" s="56"/>
      <c r="F23" s="56"/>
      <c r="G23" s="56"/>
      <c r="H23" s="56"/>
      <c r="I23" s="56"/>
      <c r="J23" s="56"/>
      <c r="K23" s="56"/>
      <c r="L23" s="56"/>
      <c r="M23" s="56"/>
      <c r="N23" s="56"/>
      <c r="O23" s="56"/>
      <c r="P23" s="56"/>
      <c r="Q23" s="26">
        <f t="shared" si="0"/>
        <v>0</v>
      </c>
      <c r="R23" s="27">
        <f t="shared" si="1"/>
        <v>0</v>
      </c>
      <c r="S23" s="3"/>
    </row>
    <row r="24" spans="1:20" x14ac:dyDescent="0.15">
      <c r="A24" s="5">
        <v>18</v>
      </c>
      <c r="B24" s="65"/>
      <c r="C24" s="56"/>
      <c r="D24" s="56"/>
      <c r="E24" s="56"/>
      <c r="F24" s="56"/>
      <c r="G24" s="56"/>
      <c r="H24" s="56"/>
      <c r="I24" s="56"/>
      <c r="J24" s="56"/>
      <c r="K24" s="56"/>
      <c r="L24" s="56"/>
      <c r="M24" s="56"/>
      <c r="N24" s="56"/>
      <c r="O24" s="56"/>
      <c r="P24" s="56"/>
      <c r="Q24" s="26">
        <f t="shared" si="0"/>
        <v>0</v>
      </c>
      <c r="R24" s="27">
        <f t="shared" si="1"/>
        <v>0</v>
      </c>
      <c r="S24" s="3"/>
    </row>
    <row r="25" spans="1:20" x14ac:dyDescent="0.15">
      <c r="A25" s="5">
        <v>19</v>
      </c>
      <c r="B25" s="65"/>
      <c r="C25" s="56"/>
      <c r="D25" s="56"/>
      <c r="E25" s="56"/>
      <c r="F25" s="56"/>
      <c r="G25" s="56"/>
      <c r="H25" s="56"/>
      <c r="I25" s="56"/>
      <c r="J25" s="56"/>
      <c r="K25" s="56"/>
      <c r="L25" s="56"/>
      <c r="M25" s="56"/>
      <c r="N25" s="56"/>
      <c r="O25" s="56"/>
      <c r="P25" s="56"/>
      <c r="Q25" s="26">
        <f t="shared" si="0"/>
        <v>0</v>
      </c>
      <c r="R25" s="27">
        <f t="shared" si="1"/>
        <v>0</v>
      </c>
      <c r="S25" s="3"/>
    </row>
    <row r="26" spans="1:20" x14ac:dyDescent="0.15">
      <c r="A26" s="5">
        <v>20</v>
      </c>
      <c r="B26" s="65"/>
      <c r="C26" s="56"/>
      <c r="D26" s="56"/>
      <c r="E26" s="56"/>
      <c r="F26" s="56"/>
      <c r="G26" s="56"/>
      <c r="H26" s="56"/>
      <c r="I26" s="56"/>
      <c r="J26" s="56"/>
      <c r="K26" s="56"/>
      <c r="L26" s="56"/>
      <c r="M26" s="56"/>
      <c r="N26" s="56"/>
      <c r="O26" s="56"/>
      <c r="P26" s="56"/>
      <c r="Q26" s="26">
        <f t="shared" si="0"/>
        <v>0</v>
      </c>
      <c r="R26" s="27">
        <f t="shared" si="1"/>
        <v>0</v>
      </c>
      <c r="S26" s="3"/>
    </row>
    <row r="27" spans="1:20" x14ac:dyDescent="0.15">
      <c r="A27" s="5">
        <v>21</v>
      </c>
      <c r="B27" s="65"/>
      <c r="C27" s="56"/>
      <c r="D27" s="56"/>
      <c r="E27" s="56"/>
      <c r="F27" s="56"/>
      <c r="G27" s="56"/>
      <c r="H27" s="56"/>
      <c r="I27" s="56"/>
      <c r="J27" s="56"/>
      <c r="K27" s="56"/>
      <c r="L27" s="56"/>
      <c r="M27" s="56"/>
      <c r="N27" s="56"/>
      <c r="O27" s="56"/>
      <c r="P27" s="56"/>
      <c r="Q27" s="26">
        <f t="shared" si="0"/>
        <v>0</v>
      </c>
      <c r="R27" s="27">
        <f t="shared" si="1"/>
        <v>0</v>
      </c>
      <c r="S27" s="3"/>
    </row>
    <row r="28" spans="1:20" x14ac:dyDescent="0.15">
      <c r="A28" s="5">
        <v>22</v>
      </c>
      <c r="B28" s="65"/>
      <c r="C28" s="56"/>
      <c r="D28" s="56"/>
      <c r="E28" s="56"/>
      <c r="F28" s="56"/>
      <c r="G28" s="56"/>
      <c r="H28" s="56"/>
      <c r="I28" s="56"/>
      <c r="J28" s="56"/>
      <c r="K28" s="56"/>
      <c r="L28" s="56"/>
      <c r="M28" s="56"/>
      <c r="N28" s="56"/>
      <c r="O28" s="56"/>
      <c r="P28" s="56"/>
      <c r="Q28" s="26">
        <f t="shared" si="0"/>
        <v>0</v>
      </c>
      <c r="R28" s="27">
        <f t="shared" si="1"/>
        <v>0</v>
      </c>
      <c r="S28" s="3"/>
    </row>
    <row r="29" spans="1:20" x14ac:dyDescent="0.15">
      <c r="A29" s="5">
        <v>23</v>
      </c>
      <c r="B29" s="65"/>
      <c r="C29" s="56"/>
      <c r="D29" s="56"/>
      <c r="E29" s="56"/>
      <c r="F29" s="56"/>
      <c r="G29" s="56"/>
      <c r="H29" s="56"/>
      <c r="I29" s="56"/>
      <c r="J29" s="56"/>
      <c r="K29" s="56"/>
      <c r="L29" s="56"/>
      <c r="M29" s="56"/>
      <c r="N29" s="56"/>
      <c r="O29" s="56"/>
      <c r="P29" s="56"/>
      <c r="Q29" s="26">
        <f t="shared" si="0"/>
        <v>0</v>
      </c>
      <c r="R29" s="27">
        <f t="shared" si="1"/>
        <v>0</v>
      </c>
      <c r="S29" s="3"/>
    </row>
    <row r="30" spans="1:20" x14ac:dyDescent="0.15">
      <c r="A30" s="5">
        <v>24</v>
      </c>
      <c r="B30" s="65"/>
      <c r="C30" s="56"/>
      <c r="D30" s="56"/>
      <c r="E30" s="56"/>
      <c r="F30" s="56"/>
      <c r="G30" s="56"/>
      <c r="H30" s="56"/>
      <c r="I30" s="56"/>
      <c r="J30" s="56"/>
      <c r="K30" s="56"/>
      <c r="L30" s="56"/>
      <c r="M30" s="56"/>
      <c r="N30" s="56"/>
      <c r="O30" s="56"/>
      <c r="P30" s="56"/>
      <c r="Q30" s="26">
        <f t="shared" si="0"/>
        <v>0</v>
      </c>
      <c r="R30" s="27">
        <f t="shared" si="1"/>
        <v>0</v>
      </c>
      <c r="S30" s="3"/>
    </row>
    <row r="31" spans="1:20" x14ac:dyDescent="0.15">
      <c r="A31" s="5">
        <v>25</v>
      </c>
      <c r="B31" s="65"/>
      <c r="C31" s="56"/>
      <c r="D31" s="56"/>
      <c r="E31" s="56"/>
      <c r="F31" s="56"/>
      <c r="G31" s="56"/>
      <c r="H31" s="56"/>
      <c r="I31" s="56"/>
      <c r="J31" s="56"/>
      <c r="K31" s="56"/>
      <c r="L31" s="56"/>
      <c r="M31" s="56"/>
      <c r="N31" s="56"/>
      <c r="O31" s="56"/>
      <c r="P31" s="56"/>
      <c r="Q31" s="26">
        <f t="shared" si="0"/>
        <v>0</v>
      </c>
      <c r="R31" s="27">
        <f t="shared" si="1"/>
        <v>0</v>
      </c>
      <c r="S31" s="3"/>
    </row>
    <row r="32" spans="1:20" x14ac:dyDescent="0.15">
      <c r="A32" s="5">
        <v>26</v>
      </c>
      <c r="B32" s="65"/>
      <c r="C32" s="56"/>
      <c r="D32" s="56"/>
      <c r="E32" s="56"/>
      <c r="F32" s="56"/>
      <c r="G32" s="56"/>
      <c r="H32" s="56"/>
      <c r="I32" s="56"/>
      <c r="J32" s="56"/>
      <c r="K32" s="56"/>
      <c r="L32" s="56"/>
      <c r="M32" s="56"/>
      <c r="N32" s="56"/>
      <c r="O32" s="56"/>
      <c r="P32" s="56"/>
      <c r="Q32" s="26">
        <f t="shared" si="0"/>
        <v>0</v>
      </c>
      <c r="R32" s="27">
        <f t="shared" si="1"/>
        <v>0</v>
      </c>
      <c r="S32" s="3"/>
    </row>
    <row r="33" spans="1:19" x14ac:dyDescent="0.15">
      <c r="A33" s="5">
        <v>27</v>
      </c>
      <c r="B33" s="65"/>
      <c r="C33" s="56"/>
      <c r="D33" s="56"/>
      <c r="E33" s="56"/>
      <c r="F33" s="56"/>
      <c r="G33" s="56"/>
      <c r="H33" s="56"/>
      <c r="I33" s="56"/>
      <c r="J33" s="56"/>
      <c r="K33" s="56"/>
      <c r="L33" s="56"/>
      <c r="M33" s="56"/>
      <c r="N33" s="56"/>
      <c r="O33" s="56"/>
      <c r="P33" s="56"/>
      <c r="Q33" s="26">
        <f t="shared" si="0"/>
        <v>0</v>
      </c>
      <c r="R33" s="27">
        <f t="shared" si="1"/>
        <v>0</v>
      </c>
      <c r="S33" s="3"/>
    </row>
    <row r="34" spans="1:19" x14ac:dyDescent="0.15">
      <c r="A34" s="5">
        <v>28</v>
      </c>
      <c r="B34" s="65"/>
      <c r="C34" s="56"/>
      <c r="D34" s="56"/>
      <c r="E34" s="56"/>
      <c r="F34" s="56"/>
      <c r="G34" s="56"/>
      <c r="H34" s="56"/>
      <c r="I34" s="56"/>
      <c r="J34" s="56"/>
      <c r="K34" s="56"/>
      <c r="L34" s="56"/>
      <c r="M34" s="56"/>
      <c r="N34" s="56"/>
      <c r="O34" s="56"/>
      <c r="P34" s="56"/>
      <c r="Q34" s="26">
        <f t="shared" si="0"/>
        <v>0</v>
      </c>
      <c r="R34" s="27">
        <f t="shared" si="1"/>
        <v>0</v>
      </c>
      <c r="S34" s="3"/>
    </row>
    <row r="35" spans="1:19" x14ac:dyDescent="0.15">
      <c r="A35" s="5">
        <v>29</v>
      </c>
      <c r="B35" s="65"/>
      <c r="C35" s="56"/>
      <c r="D35" s="56"/>
      <c r="E35" s="56"/>
      <c r="F35" s="56"/>
      <c r="G35" s="56"/>
      <c r="H35" s="56"/>
      <c r="I35" s="56"/>
      <c r="J35" s="56"/>
      <c r="K35" s="56"/>
      <c r="L35" s="56"/>
      <c r="M35" s="56"/>
      <c r="N35" s="56"/>
      <c r="O35" s="56"/>
      <c r="P35" s="56"/>
      <c r="Q35" s="26">
        <f t="shared" si="0"/>
        <v>0</v>
      </c>
      <c r="R35" s="27">
        <f t="shared" si="1"/>
        <v>0</v>
      </c>
      <c r="S35" s="3"/>
    </row>
    <row r="36" spans="1:19" x14ac:dyDescent="0.15">
      <c r="A36" s="5">
        <v>30</v>
      </c>
      <c r="B36" s="65"/>
      <c r="C36" s="56"/>
      <c r="D36" s="56"/>
      <c r="E36" s="56"/>
      <c r="F36" s="56"/>
      <c r="G36" s="56"/>
      <c r="H36" s="56"/>
      <c r="I36" s="56"/>
      <c r="J36" s="56"/>
      <c r="K36" s="56"/>
      <c r="L36" s="56"/>
      <c r="M36" s="56"/>
      <c r="N36" s="56"/>
      <c r="O36" s="56"/>
      <c r="P36" s="56"/>
      <c r="Q36" s="26">
        <f t="shared" si="0"/>
        <v>0</v>
      </c>
      <c r="R36" s="27">
        <f t="shared" si="1"/>
        <v>0</v>
      </c>
      <c r="S36" s="3"/>
    </row>
    <row r="37" spans="1:19" ht="14" thickBot="1" x14ac:dyDescent="0.2">
      <c r="A37" s="5">
        <v>31</v>
      </c>
      <c r="B37" s="66"/>
      <c r="C37" s="58"/>
      <c r="D37" s="58"/>
      <c r="E37" s="58"/>
      <c r="F37" s="58"/>
      <c r="G37" s="58"/>
      <c r="H37" s="58"/>
      <c r="I37" s="58"/>
      <c r="J37" s="58"/>
      <c r="K37" s="58"/>
      <c r="L37" s="58"/>
      <c r="M37" s="58"/>
      <c r="N37" s="58"/>
      <c r="O37" s="58"/>
      <c r="P37" s="58"/>
      <c r="Q37" s="26">
        <f t="shared" si="0"/>
        <v>0</v>
      </c>
      <c r="R37" s="27">
        <f t="shared" si="1"/>
        <v>0</v>
      </c>
      <c r="S37" s="3"/>
    </row>
    <row r="38" spans="1:19" ht="27" thickBot="1" x14ac:dyDescent="0.2">
      <c r="A38" s="25" t="s">
        <v>44</v>
      </c>
      <c r="B38" s="46">
        <f t="shared" ref="B38:P38" si="3">SUM(B21:B37)</f>
        <v>0</v>
      </c>
      <c r="C38" s="32">
        <f t="shared" si="3"/>
        <v>0</v>
      </c>
      <c r="D38" s="32">
        <f t="shared" si="3"/>
        <v>0</v>
      </c>
      <c r="E38" s="32">
        <f t="shared" si="3"/>
        <v>0</v>
      </c>
      <c r="F38" s="32">
        <f t="shared" si="3"/>
        <v>0</v>
      </c>
      <c r="G38" s="32">
        <f t="shared" si="3"/>
        <v>0</v>
      </c>
      <c r="H38" s="32">
        <f t="shared" si="3"/>
        <v>0</v>
      </c>
      <c r="I38" s="32">
        <f t="shared" si="3"/>
        <v>0</v>
      </c>
      <c r="J38" s="32">
        <f t="shared" si="3"/>
        <v>0</v>
      </c>
      <c r="K38" s="32">
        <f t="shared" si="3"/>
        <v>0</v>
      </c>
      <c r="L38" s="32">
        <f t="shared" si="3"/>
        <v>0</v>
      </c>
      <c r="M38" s="32">
        <f t="shared" si="3"/>
        <v>0</v>
      </c>
      <c r="N38" s="32">
        <f t="shared" si="3"/>
        <v>0</v>
      </c>
      <c r="O38" s="32">
        <f t="shared" si="3"/>
        <v>0</v>
      </c>
      <c r="P38" s="32">
        <f t="shared" si="3"/>
        <v>0</v>
      </c>
      <c r="Q38" s="32">
        <f t="shared" si="0"/>
        <v>0</v>
      </c>
      <c r="R38" s="31">
        <f>+B38-Q38</f>
        <v>0</v>
      </c>
      <c r="S38" s="3"/>
    </row>
    <row r="39" spans="1:19" ht="26" x14ac:dyDescent="0.15">
      <c r="A39" s="25" t="s">
        <v>45</v>
      </c>
      <c r="B39" s="45">
        <f>-B4+B38</f>
        <v>0</v>
      </c>
      <c r="C39" s="32">
        <f t="shared" ref="C39:Q39" si="4">+C4-C38</f>
        <v>0</v>
      </c>
      <c r="D39" s="32">
        <f t="shared" si="4"/>
        <v>0</v>
      </c>
      <c r="E39" s="32">
        <f t="shared" si="4"/>
        <v>0</v>
      </c>
      <c r="F39" s="32">
        <f t="shared" si="4"/>
        <v>0</v>
      </c>
      <c r="G39" s="32">
        <f t="shared" si="4"/>
        <v>0</v>
      </c>
      <c r="H39" s="32">
        <f t="shared" si="4"/>
        <v>0</v>
      </c>
      <c r="I39" s="32">
        <f t="shared" si="4"/>
        <v>0</v>
      </c>
      <c r="J39" s="32">
        <f t="shared" si="4"/>
        <v>0</v>
      </c>
      <c r="K39" s="32">
        <f t="shared" si="4"/>
        <v>0</v>
      </c>
      <c r="L39" s="32">
        <f t="shared" si="4"/>
        <v>0</v>
      </c>
      <c r="M39" s="32">
        <f t="shared" si="4"/>
        <v>0</v>
      </c>
      <c r="N39" s="32">
        <f t="shared" si="4"/>
        <v>0</v>
      </c>
      <c r="O39" s="32">
        <f t="shared" si="4"/>
        <v>0</v>
      </c>
      <c r="P39" s="32">
        <f t="shared" si="4"/>
        <v>0</v>
      </c>
      <c r="Q39" s="32">
        <f t="shared" si="4"/>
        <v>0</v>
      </c>
      <c r="R39" s="32">
        <f>+R4+R38</f>
        <v>0</v>
      </c>
      <c r="S39" s="3"/>
    </row>
    <row r="40" spans="1:19" x14ac:dyDescent="0.15">
      <c r="A40" s="5"/>
      <c r="B40" s="47"/>
      <c r="C40" s="33"/>
      <c r="D40" s="33"/>
      <c r="E40" s="33"/>
      <c r="F40" s="33"/>
      <c r="G40" s="33"/>
      <c r="H40" s="33"/>
      <c r="I40" s="33"/>
      <c r="J40" s="33"/>
      <c r="K40" s="33"/>
      <c r="L40" s="33"/>
      <c r="M40" s="33"/>
      <c r="N40" s="33"/>
      <c r="O40" s="33"/>
      <c r="P40" s="33"/>
      <c r="Q40" s="33"/>
      <c r="R40" s="33"/>
      <c r="S40" s="3"/>
    </row>
    <row r="41" spans="1:19" ht="26" x14ac:dyDescent="0.15">
      <c r="A41" s="25" t="s">
        <v>15</v>
      </c>
      <c r="B41" s="42">
        <f>+'Monthly Budget'!B27</f>
        <v>0</v>
      </c>
      <c r="C41" s="42">
        <f>+'Monthly Budget'!C27</f>
        <v>0</v>
      </c>
      <c r="D41" s="42">
        <f>+'Monthly Budget'!D27</f>
        <v>0</v>
      </c>
      <c r="E41" s="42">
        <f>+'Monthly Budget'!E27</f>
        <v>0</v>
      </c>
      <c r="F41" s="42">
        <f>+'Monthly Budget'!F27</f>
        <v>0</v>
      </c>
      <c r="G41" s="42">
        <f>+'Monthly Budget'!G27</f>
        <v>0</v>
      </c>
      <c r="H41" s="42">
        <f>+'Monthly Budget'!H27</f>
        <v>0</v>
      </c>
      <c r="I41" s="42">
        <f>+'Monthly Budget'!I27</f>
        <v>0</v>
      </c>
      <c r="J41" s="42">
        <f>+'Monthly Budget'!J27</f>
        <v>0</v>
      </c>
      <c r="K41" s="42">
        <f>+'Monthly Budget'!K27</f>
        <v>0</v>
      </c>
      <c r="L41" s="42">
        <f>+'Monthly Budget'!L27</f>
        <v>0</v>
      </c>
      <c r="M41" s="42">
        <f>+'Monthly Budget'!M27</f>
        <v>0</v>
      </c>
      <c r="N41" s="42">
        <f>+'Monthly Budget'!N27</f>
        <v>0</v>
      </c>
      <c r="O41" s="42">
        <f>+'Monthly Budget'!O27</f>
        <v>0</v>
      </c>
      <c r="P41" s="42">
        <f>+'Monthly Budget'!P27</f>
        <v>0</v>
      </c>
      <c r="Q41" s="42">
        <f>+'Monthly Budget'!Q27</f>
        <v>0</v>
      </c>
      <c r="R41" s="42">
        <f>+'Monthly Budget'!R27</f>
        <v>0</v>
      </c>
      <c r="S41" s="3"/>
    </row>
    <row r="42" spans="1:19" ht="26" x14ac:dyDescent="0.15">
      <c r="A42" s="25" t="s">
        <v>46</v>
      </c>
      <c r="B42" s="42">
        <f>+'Actual Totals'!B29</f>
        <v>0</v>
      </c>
      <c r="C42" s="42">
        <f>+'Actual Totals'!C29</f>
        <v>0</v>
      </c>
      <c r="D42" s="42">
        <f>+'Actual Totals'!D29</f>
        <v>0</v>
      </c>
      <c r="E42" s="42">
        <f>+'Actual Totals'!E29</f>
        <v>0</v>
      </c>
      <c r="F42" s="42">
        <f>+'Actual Totals'!F29</f>
        <v>0</v>
      </c>
      <c r="G42" s="42">
        <f>+'Actual Totals'!G29</f>
        <v>0</v>
      </c>
      <c r="H42" s="42">
        <f>+'Actual Totals'!H29</f>
        <v>0</v>
      </c>
      <c r="I42" s="42">
        <f>+'Actual Totals'!I29</f>
        <v>0</v>
      </c>
      <c r="J42" s="42">
        <f>+'Actual Totals'!J29</f>
        <v>0</v>
      </c>
      <c r="K42" s="42">
        <f>+'Actual Totals'!K29</f>
        <v>0</v>
      </c>
      <c r="L42" s="42">
        <f>+'Actual Totals'!L29</f>
        <v>0</v>
      </c>
      <c r="M42" s="42">
        <f>+'Actual Totals'!M29</f>
        <v>0</v>
      </c>
      <c r="N42" s="42">
        <f>+'Actual Totals'!N29</f>
        <v>0</v>
      </c>
      <c r="O42" s="42">
        <f>+'Actual Totals'!O29</f>
        <v>0</v>
      </c>
      <c r="P42" s="42">
        <f>+'Actual Totals'!P29</f>
        <v>0</v>
      </c>
      <c r="Q42" s="42">
        <f>+'Actual Totals'!Q29</f>
        <v>0</v>
      </c>
      <c r="R42" s="42">
        <f>+'Actual Totals'!R29</f>
        <v>0</v>
      </c>
      <c r="S42" s="3"/>
    </row>
    <row r="43" spans="1:19" ht="26" x14ac:dyDescent="0.15">
      <c r="A43" s="25" t="s">
        <v>47</v>
      </c>
      <c r="B43" s="42">
        <f>-B41+B42</f>
        <v>0</v>
      </c>
      <c r="C43" s="42">
        <f t="shared" ref="C43:Q43" si="5">+C41-C42</f>
        <v>0</v>
      </c>
      <c r="D43" s="42">
        <f t="shared" si="5"/>
        <v>0</v>
      </c>
      <c r="E43" s="42">
        <f t="shared" si="5"/>
        <v>0</v>
      </c>
      <c r="F43" s="42">
        <f t="shared" si="5"/>
        <v>0</v>
      </c>
      <c r="G43" s="42">
        <f t="shared" si="5"/>
        <v>0</v>
      </c>
      <c r="H43" s="42">
        <f t="shared" si="5"/>
        <v>0</v>
      </c>
      <c r="I43" s="42">
        <f t="shared" si="5"/>
        <v>0</v>
      </c>
      <c r="J43" s="42">
        <f t="shared" si="5"/>
        <v>0</v>
      </c>
      <c r="K43" s="42">
        <f t="shared" si="5"/>
        <v>0</v>
      </c>
      <c r="L43" s="42">
        <f t="shared" si="5"/>
        <v>0</v>
      </c>
      <c r="M43" s="42">
        <f t="shared" si="5"/>
        <v>0</v>
      </c>
      <c r="N43" s="42">
        <f t="shared" si="5"/>
        <v>0</v>
      </c>
      <c r="O43" s="42">
        <f t="shared" si="5"/>
        <v>0</v>
      </c>
      <c r="P43" s="42">
        <f t="shared" si="5"/>
        <v>0</v>
      </c>
      <c r="Q43" s="42">
        <f t="shared" si="5"/>
        <v>0</v>
      </c>
      <c r="R43" s="42">
        <f>+R41+R42</f>
        <v>0</v>
      </c>
      <c r="S43" s="3"/>
    </row>
    <row r="44" spans="1:19" x14ac:dyDescent="0.15">
      <c r="A44" s="5"/>
      <c r="B44" s="42"/>
      <c r="S44" s="3"/>
    </row>
    <row r="45" spans="1:19" x14ac:dyDescent="0.15">
      <c r="A45" s="5"/>
      <c r="B45" s="5"/>
      <c r="C45" s="3"/>
      <c r="D45" s="3" t="s">
        <v>18</v>
      </c>
      <c r="E45" s="3"/>
      <c r="F45" s="3"/>
      <c r="G45" s="3"/>
      <c r="H45" s="5" t="s">
        <v>51</v>
      </c>
      <c r="I45" s="3"/>
      <c r="J45" s="3"/>
      <c r="K45" s="5"/>
      <c r="L45" s="5" t="s">
        <v>21</v>
      </c>
      <c r="M45" s="5"/>
      <c r="N45" s="3"/>
      <c r="O45" s="3"/>
      <c r="P45" s="3"/>
      <c r="Q45" s="3"/>
      <c r="R45" s="3"/>
      <c r="S45" s="3"/>
    </row>
    <row r="46" spans="1:19" x14ac:dyDescent="0.15">
      <c r="A46" s="25" t="s">
        <v>16</v>
      </c>
      <c r="B46" s="25"/>
      <c r="C46" s="34" t="s">
        <v>19</v>
      </c>
      <c r="D46" s="35"/>
      <c r="E46" s="36">
        <f>+B38</f>
        <v>0</v>
      </c>
      <c r="F46" s="3"/>
      <c r="G46" s="34" t="s">
        <v>19</v>
      </c>
      <c r="H46" s="35"/>
      <c r="I46" s="49">
        <f>+May!M46</f>
        <v>0</v>
      </c>
      <c r="J46" s="3"/>
      <c r="K46" s="50" t="s">
        <v>19</v>
      </c>
      <c r="L46" s="48"/>
      <c r="M46" s="49">
        <f>+B42</f>
        <v>0</v>
      </c>
      <c r="N46" s="3"/>
      <c r="O46" s="3"/>
      <c r="P46" s="3"/>
      <c r="Q46" s="3"/>
      <c r="R46" s="3"/>
      <c r="S46" s="3"/>
    </row>
    <row r="47" spans="1:19" ht="18" x14ac:dyDescent="0.2">
      <c r="A47" s="25" t="s">
        <v>17</v>
      </c>
      <c r="B47" s="25"/>
      <c r="C47" s="37" t="s">
        <v>20</v>
      </c>
      <c r="D47" s="38"/>
      <c r="E47" s="39">
        <f>+Q38</f>
        <v>0</v>
      </c>
      <c r="F47" s="23" t="s">
        <v>50</v>
      </c>
      <c r="G47" s="37" t="s">
        <v>20</v>
      </c>
      <c r="H47" s="38"/>
      <c r="I47" s="51">
        <f>+May!M47</f>
        <v>0</v>
      </c>
      <c r="J47" s="23" t="s">
        <v>49</v>
      </c>
      <c r="K47" s="53" t="s">
        <v>20</v>
      </c>
      <c r="L47" s="24"/>
      <c r="M47" s="51">
        <f>+Q42</f>
        <v>0</v>
      </c>
      <c r="N47" s="3"/>
      <c r="O47" s="3"/>
      <c r="P47" s="3"/>
      <c r="Q47" s="3"/>
      <c r="R47" s="3"/>
      <c r="S47" s="3"/>
    </row>
    <row r="48" spans="1:19" x14ac:dyDescent="0.15">
      <c r="A48" s="5"/>
      <c r="B48" s="5"/>
      <c r="C48" s="54" t="s">
        <v>53</v>
      </c>
      <c r="D48" s="40"/>
      <c r="E48" s="41">
        <f>+E46-E47</f>
        <v>0</v>
      </c>
      <c r="F48" s="3"/>
      <c r="G48" s="54" t="s">
        <v>53</v>
      </c>
      <c r="H48" s="40"/>
      <c r="I48" s="51">
        <f>+I46-I47</f>
        <v>0</v>
      </c>
      <c r="J48" s="3"/>
      <c r="K48" s="54" t="s">
        <v>53</v>
      </c>
      <c r="L48" s="52"/>
      <c r="M48" s="51">
        <f>+M46-M47</f>
        <v>0</v>
      </c>
      <c r="N48" s="3"/>
      <c r="O48" s="3"/>
      <c r="P48" s="3"/>
      <c r="Q48" s="3"/>
      <c r="R48" s="3"/>
      <c r="S48" s="3"/>
    </row>
    <row r="49" spans="1:19" x14ac:dyDescent="0.15">
      <c r="A49" s="5"/>
      <c r="B49" s="5"/>
      <c r="C49" s="3"/>
      <c r="D49" s="3"/>
      <c r="E49" s="3"/>
      <c r="F49" s="3"/>
      <c r="G49" s="3"/>
      <c r="H49" s="3"/>
      <c r="I49" s="3"/>
      <c r="J49" s="3"/>
      <c r="K49" s="3"/>
      <c r="L49" s="3"/>
      <c r="M49" s="3"/>
      <c r="N49" s="3"/>
      <c r="O49" s="3"/>
      <c r="P49" s="3"/>
      <c r="Q49" s="3"/>
      <c r="R49" s="3"/>
      <c r="S49" s="3"/>
    </row>
    <row r="50" spans="1:19" x14ac:dyDescent="0.15">
      <c r="A50" s="134" t="s">
        <v>293</v>
      </c>
      <c r="B50" s="5"/>
    </row>
    <row r="51" spans="1:19" x14ac:dyDescent="0.15">
      <c r="B51" s="5"/>
    </row>
  </sheetData>
  <sheetProtection password="CC33" sheet="1" objects="1" scenarios="1" formatCells="0" formatColumns="0" selectLockedCells="1"/>
  <phoneticPr fontId="2" type="noConversion"/>
  <printOptions gridLines="1"/>
  <pageMargins left="0.56000000000000005" right="0.51" top="1" bottom="1" header="0.5" footer="0.5"/>
  <pageSetup scale="56" orientation="landscape" horizontalDpi="300" verticalDpi="300" r:id="rId1"/>
  <headerFooter alignWithMargins="0">
    <oddHeader>&amp;C&amp;"Arial,Bold"&amp;12Monthly Budget</oddHeader>
    <oddFooter>&amp;L&amp;F
&amp;A&amp;R&amp;D &amp;T</oddFooter>
  </headerFooter>
  <colBreaks count="1" manualBreakCount="1">
    <brk id="10" max="47"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59999389629810485"/>
    <pageSetUpPr fitToPage="1"/>
  </sheetPr>
  <dimension ref="A1:T51"/>
  <sheetViews>
    <sheetView zoomScale="90" zoomScaleNormal="90" zoomScalePageLayoutView="9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8.83203125" defaultRowHeight="13" x14ac:dyDescent="0.15"/>
  <cols>
    <col min="1" max="1" width="13.6640625" style="2" customWidth="1"/>
    <col min="2" max="2" width="16.33203125" customWidth="1"/>
    <col min="3" max="16" width="13.6640625" customWidth="1"/>
    <col min="17" max="17" width="15.6640625" customWidth="1"/>
    <col min="18" max="18" width="14.6640625" customWidth="1"/>
  </cols>
  <sheetData>
    <row r="1" spans="1:19" s="59" customFormat="1" ht="18" x14ac:dyDescent="0.2">
      <c r="A1" s="22" t="s">
        <v>1</v>
      </c>
      <c r="B1" s="22" t="s">
        <v>37</v>
      </c>
      <c r="C1" s="22" t="s">
        <v>3</v>
      </c>
      <c r="D1" s="64">
        <f>'Monthly Budget'!$F$3</f>
        <v>0</v>
      </c>
      <c r="R1" s="24" t="s">
        <v>18</v>
      </c>
    </row>
    <row r="2" spans="1:19" s="5" customFormat="1" x14ac:dyDescent="0.15">
      <c r="C2" s="5" t="s">
        <v>28</v>
      </c>
      <c r="J2" s="380" t="s">
        <v>304</v>
      </c>
      <c r="M2" s="5" t="s">
        <v>336</v>
      </c>
      <c r="P2" s="5" t="s">
        <v>302</v>
      </c>
      <c r="Q2" s="5" t="s">
        <v>22</v>
      </c>
      <c r="R2" s="24" t="s">
        <v>52</v>
      </c>
    </row>
    <row r="3" spans="1:19" s="5" customFormat="1" ht="14" thickBot="1" x14ac:dyDescent="0.2">
      <c r="A3" s="24" t="s">
        <v>4</v>
      </c>
      <c r="B3" s="24" t="s">
        <v>5</v>
      </c>
      <c r="C3" s="5" t="s">
        <v>29</v>
      </c>
      <c r="D3" s="5" t="s">
        <v>6</v>
      </c>
      <c r="E3" s="5" t="s">
        <v>7</v>
      </c>
      <c r="F3" s="5" t="s">
        <v>8</v>
      </c>
      <c r="G3" s="5" t="s">
        <v>26</v>
      </c>
      <c r="H3" s="5" t="s">
        <v>27</v>
      </c>
      <c r="I3" s="5" t="s">
        <v>9</v>
      </c>
      <c r="J3" s="5" t="s">
        <v>303</v>
      </c>
      <c r="K3" s="5" t="s">
        <v>10</v>
      </c>
      <c r="L3" s="5" t="s">
        <v>11</v>
      </c>
      <c r="M3" s="5" t="s">
        <v>297</v>
      </c>
      <c r="N3" s="5" t="s">
        <v>12</v>
      </c>
      <c r="O3" s="5" t="s">
        <v>30</v>
      </c>
      <c r="P3" s="5" t="s">
        <v>301</v>
      </c>
      <c r="Q3" s="5" t="s">
        <v>23</v>
      </c>
      <c r="R3" s="24" t="s">
        <v>25</v>
      </c>
    </row>
    <row r="4" spans="1:19" s="1" customFormat="1" ht="27" thickBot="1" x14ac:dyDescent="0.2">
      <c r="A4" s="25" t="s">
        <v>13</v>
      </c>
      <c r="B4" s="42">
        <f>+'Monthly Budget'!B13</f>
        <v>0</v>
      </c>
      <c r="C4" s="26">
        <f>+'Monthly Budget'!C13</f>
        <v>0</v>
      </c>
      <c r="D4" s="26">
        <f>+'Monthly Budget'!D13</f>
        <v>0</v>
      </c>
      <c r="E4" s="26">
        <f>+'Monthly Budget'!E13</f>
        <v>0</v>
      </c>
      <c r="F4" s="26">
        <f>+'Monthly Budget'!F13</f>
        <v>0</v>
      </c>
      <c r="G4" s="26">
        <f>+'Monthly Budget'!G13</f>
        <v>0</v>
      </c>
      <c r="H4" s="26">
        <f>+'Monthly Budget'!H13</f>
        <v>0</v>
      </c>
      <c r="I4" s="26">
        <f>+'Monthly Budget'!I13</f>
        <v>0</v>
      </c>
      <c r="J4" s="26">
        <f>+'Monthly Budget'!J13</f>
        <v>0</v>
      </c>
      <c r="K4" s="26">
        <f>+'Monthly Budget'!K13</f>
        <v>0</v>
      </c>
      <c r="L4" s="26">
        <f>+'Monthly Budget'!L13</f>
        <v>0</v>
      </c>
      <c r="M4" s="26">
        <f>+'Monthly Budget'!M13</f>
        <v>0</v>
      </c>
      <c r="N4" s="26">
        <f>+'Monthly Budget'!N13</f>
        <v>0</v>
      </c>
      <c r="O4" s="26">
        <f>+'Monthly Budget'!O13</f>
        <v>0</v>
      </c>
      <c r="P4" s="26">
        <f>+'Monthly Budget'!P13</f>
        <v>0</v>
      </c>
      <c r="Q4" s="26">
        <f>SUM(C4:P4)</f>
        <v>0</v>
      </c>
      <c r="R4" s="55">
        <f>+B4-Q4</f>
        <v>0</v>
      </c>
      <c r="S4" s="26"/>
    </row>
    <row r="5" spans="1:19" x14ac:dyDescent="0.15">
      <c r="A5" s="5" t="s">
        <v>0</v>
      </c>
      <c r="B5" s="43"/>
      <c r="C5" s="28"/>
      <c r="D5" s="28"/>
      <c r="E5" s="28"/>
      <c r="F5" s="28"/>
      <c r="G5" s="28"/>
      <c r="H5" s="28"/>
      <c r="I5" s="28"/>
      <c r="J5" s="28"/>
      <c r="K5" s="28"/>
      <c r="L5" s="28"/>
      <c r="M5" s="28"/>
      <c r="N5" s="28"/>
      <c r="O5" s="28"/>
      <c r="P5" s="28"/>
      <c r="Q5" s="28"/>
      <c r="R5" s="28"/>
      <c r="S5" s="3"/>
    </row>
    <row r="6" spans="1:19" x14ac:dyDescent="0.15">
      <c r="A6" s="5">
        <v>1</v>
      </c>
      <c r="B6" s="65"/>
      <c r="C6" s="56"/>
      <c r="D6" s="56"/>
      <c r="E6" s="56"/>
      <c r="F6" s="56"/>
      <c r="G6" s="56"/>
      <c r="H6" s="56"/>
      <c r="I6" s="56"/>
      <c r="J6" s="56"/>
      <c r="K6" s="56"/>
      <c r="L6" s="56"/>
      <c r="M6" s="56"/>
      <c r="N6" s="56"/>
      <c r="O6" s="56"/>
      <c r="P6" s="56"/>
      <c r="Q6" s="26">
        <f t="shared" ref="Q6:Q38" si="0">SUM(C6:P6)</f>
        <v>0</v>
      </c>
      <c r="R6" s="27">
        <f>+B6-Q6</f>
        <v>0</v>
      </c>
      <c r="S6" s="3"/>
    </row>
    <row r="7" spans="1:19" x14ac:dyDescent="0.15">
      <c r="A7" s="5">
        <v>2</v>
      </c>
      <c r="B7" s="65"/>
      <c r="C7" s="56"/>
      <c r="D7" s="56"/>
      <c r="E7" s="56"/>
      <c r="F7" s="56"/>
      <c r="G7" s="56"/>
      <c r="H7" s="56"/>
      <c r="I7" s="56"/>
      <c r="J7" s="56"/>
      <c r="K7" s="56"/>
      <c r="L7" s="56"/>
      <c r="M7" s="56"/>
      <c r="N7" s="56"/>
      <c r="O7" s="56"/>
      <c r="P7" s="56"/>
      <c r="Q7" s="26">
        <f t="shared" si="0"/>
        <v>0</v>
      </c>
      <c r="R7" s="27">
        <f>+B7-Q7+R6</f>
        <v>0</v>
      </c>
      <c r="S7" s="3"/>
    </row>
    <row r="8" spans="1:19" x14ac:dyDescent="0.15">
      <c r="A8" s="5">
        <v>3</v>
      </c>
      <c r="B8" s="65"/>
      <c r="C8" s="56"/>
      <c r="D8" s="56"/>
      <c r="E8" s="56"/>
      <c r="F8" s="56"/>
      <c r="G8" s="56"/>
      <c r="H8" s="56"/>
      <c r="I8" s="56"/>
      <c r="J8" s="56"/>
      <c r="K8" s="56"/>
      <c r="L8" s="56"/>
      <c r="M8" s="56"/>
      <c r="N8" s="56"/>
      <c r="O8" s="56"/>
      <c r="P8" s="56"/>
      <c r="Q8" s="26">
        <f t="shared" si="0"/>
        <v>0</v>
      </c>
      <c r="R8" s="27">
        <f t="shared" ref="R8:R37" si="1">+B8-Q8+R7</f>
        <v>0</v>
      </c>
      <c r="S8" s="3"/>
    </row>
    <row r="9" spans="1:19" x14ac:dyDescent="0.15">
      <c r="A9" s="5">
        <v>4</v>
      </c>
      <c r="B9" s="65"/>
      <c r="C9" s="56"/>
      <c r="D9" s="56"/>
      <c r="E9" s="56"/>
      <c r="F9" s="56"/>
      <c r="G9" s="56"/>
      <c r="H9" s="56"/>
      <c r="I9" s="56"/>
      <c r="J9" s="56"/>
      <c r="K9" s="56"/>
      <c r="L9" s="56"/>
      <c r="M9" s="56"/>
      <c r="N9" s="56"/>
      <c r="O9" s="56"/>
      <c r="P9" s="56"/>
      <c r="Q9" s="26">
        <f t="shared" si="0"/>
        <v>0</v>
      </c>
      <c r="R9" s="27">
        <f t="shared" si="1"/>
        <v>0</v>
      </c>
      <c r="S9" s="3"/>
    </row>
    <row r="10" spans="1:19" x14ac:dyDescent="0.15">
      <c r="A10" s="5">
        <v>5</v>
      </c>
      <c r="B10" s="65"/>
      <c r="C10" s="56"/>
      <c r="D10" s="56"/>
      <c r="E10" s="56"/>
      <c r="F10" s="57"/>
      <c r="G10" s="56"/>
      <c r="H10" s="56"/>
      <c r="I10" s="56"/>
      <c r="J10" s="56"/>
      <c r="K10" s="56"/>
      <c r="L10" s="56"/>
      <c r="M10" s="56"/>
      <c r="N10" s="56"/>
      <c r="O10" s="56"/>
      <c r="P10" s="56"/>
      <c r="Q10" s="26">
        <f t="shared" si="0"/>
        <v>0</v>
      </c>
      <c r="R10" s="27">
        <f t="shared" si="1"/>
        <v>0</v>
      </c>
      <c r="S10" s="3"/>
    </row>
    <row r="11" spans="1:19" x14ac:dyDescent="0.15">
      <c r="A11" s="5">
        <v>6</v>
      </c>
      <c r="B11" s="65"/>
      <c r="C11" s="56"/>
      <c r="D11" s="56"/>
      <c r="E11" s="57"/>
      <c r="F11" s="56"/>
      <c r="G11" s="56"/>
      <c r="H11" s="56"/>
      <c r="I11" s="56"/>
      <c r="J11" s="56"/>
      <c r="K11" s="56"/>
      <c r="L11" s="56"/>
      <c r="M11" s="56"/>
      <c r="N11" s="56"/>
      <c r="O11" s="56"/>
      <c r="P11" s="56"/>
      <c r="Q11" s="26">
        <f t="shared" si="0"/>
        <v>0</v>
      </c>
      <c r="R11" s="27">
        <f t="shared" si="1"/>
        <v>0</v>
      </c>
      <c r="S11" s="3"/>
    </row>
    <row r="12" spans="1:19" x14ac:dyDescent="0.15">
      <c r="A12" s="5">
        <v>7</v>
      </c>
      <c r="B12" s="65"/>
      <c r="C12" s="56"/>
      <c r="D12" s="56"/>
      <c r="E12" s="56"/>
      <c r="F12" s="56"/>
      <c r="G12" s="56"/>
      <c r="H12" s="56"/>
      <c r="I12" s="56"/>
      <c r="J12" s="56"/>
      <c r="K12" s="56"/>
      <c r="L12" s="56"/>
      <c r="M12" s="56"/>
      <c r="N12" s="56"/>
      <c r="O12" s="56"/>
      <c r="P12" s="56"/>
      <c r="Q12" s="26">
        <f t="shared" si="0"/>
        <v>0</v>
      </c>
      <c r="R12" s="27">
        <f t="shared" si="1"/>
        <v>0</v>
      </c>
      <c r="S12" s="3"/>
    </row>
    <row r="13" spans="1:19" x14ac:dyDescent="0.15">
      <c r="A13" s="5">
        <v>8</v>
      </c>
      <c r="B13" s="65"/>
      <c r="C13" s="56"/>
      <c r="D13" s="56"/>
      <c r="E13" s="56"/>
      <c r="F13" s="56"/>
      <c r="G13" s="56"/>
      <c r="H13" s="56"/>
      <c r="I13" s="56"/>
      <c r="J13" s="56"/>
      <c r="K13" s="56"/>
      <c r="L13" s="56"/>
      <c r="M13" s="56"/>
      <c r="N13" s="56"/>
      <c r="O13" s="56"/>
      <c r="P13" s="56"/>
      <c r="Q13" s="26">
        <f t="shared" si="0"/>
        <v>0</v>
      </c>
      <c r="R13" s="27">
        <f t="shared" si="1"/>
        <v>0</v>
      </c>
      <c r="S13" s="3"/>
    </row>
    <row r="14" spans="1:19" x14ac:dyDescent="0.15">
      <c r="A14" s="5">
        <v>9</v>
      </c>
      <c r="B14" s="65"/>
      <c r="C14" s="56"/>
      <c r="D14" s="56"/>
      <c r="E14" s="56"/>
      <c r="F14" s="56"/>
      <c r="G14" s="56"/>
      <c r="H14" s="57"/>
      <c r="I14" s="56"/>
      <c r="J14" s="56"/>
      <c r="K14" s="56"/>
      <c r="L14" s="56"/>
      <c r="M14" s="56"/>
      <c r="N14" s="56"/>
      <c r="O14" s="56"/>
      <c r="P14" s="56"/>
      <c r="Q14" s="26">
        <f t="shared" si="0"/>
        <v>0</v>
      </c>
      <c r="R14" s="27">
        <f t="shared" si="1"/>
        <v>0</v>
      </c>
      <c r="S14" s="3"/>
    </row>
    <row r="15" spans="1:19" x14ac:dyDescent="0.15">
      <c r="A15" s="5">
        <v>10</v>
      </c>
      <c r="B15" s="65"/>
      <c r="C15" s="56"/>
      <c r="D15" s="56"/>
      <c r="E15" s="56"/>
      <c r="F15" s="56"/>
      <c r="G15" s="56"/>
      <c r="H15" s="57"/>
      <c r="I15" s="56"/>
      <c r="J15" s="56"/>
      <c r="K15" s="56"/>
      <c r="L15" s="56"/>
      <c r="M15" s="56"/>
      <c r="N15" s="56"/>
      <c r="O15" s="56"/>
      <c r="P15" s="56"/>
      <c r="Q15" s="26">
        <f t="shared" si="0"/>
        <v>0</v>
      </c>
      <c r="R15" s="27">
        <f t="shared" si="1"/>
        <v>0</v>
      </c>
      <c r="S15" s="3"/>
    </row>
    <row r="16" spans="1:19" x14ac:dyDescent="0.15">
      <c r="A16" s="5">
        <v>11</v>
      </c>
      <c r="B16" s="65"/>
      <c r="C16" s="56"/>
      <c r="D16" s="56"/>
      <c r="E16" s="56"/>
      <c r="F16" s="56"/>
      <c r="G16" s="56"/>
      <c r="H16" s="56"/>
      <c r="I16" s="56"/>
      <c r="J16" s="56"/>
      <c r="K16" s="56"/>
      <c r="L16" s="56"/>
      <c r="M16" s="56"/>
      <c r="N16" s="56"/>
      <c r="O16" s="56"/>
      <c r="P16" s="56"/>
      <c r="Q16" s="26">
        <f t="shared" si="0"/>
        <v>0</v>
      </c>
      <c r="R16" s="27">
        <f t="shared" si="1"/>
        <v>0</v>
      </c>
      <c r="S16" s="3"/>
    </row>
    <row r="17" spans="1:20" x14ac:dyDescent="0.15">
      <c r="A17" s="5">
        <v>12</v>
      </c>
      <c r="B17" s="65"/>
      <c r="C17" s="56"/>
      <c r="D17" s="56"/>
      <c r="E17" s="56"/>
      <c r="F17" s="56"/>
      <c r="G17" s="56"/>
      <c r="H17" s="56"/>
      <c r="I17" s="56"/>
      <c r="J17" s="56"/>
      <c r="K17" s="56"/>
      <c r="L17" s="56"/>
      <c r="M17" s="56"/>
      <c r="N17" s="56"/>
      <c r="O17" s="56"/>
      <c r="P17" s="56"/>
      <c r="Q17" s="26">
        <f t="shared" si="0"/>
        <v>0</v>
      </c>
      <c r="R17" s="27">
        <f t="shared" si="1"/>
        <v>0</v>
      </c>
      <c r="S17" s="3"/>
    </row>
    <row r="18" spans="1:20" x14ac:dyDescent="0.15">
      <c r="A18" s="5">
        <v>13</v>
      </c>
      <c r="B18" s="65"/>
      <c r="C18" s="56"/>
      <c r="D18" s="56"/>
      <c r="E18" s="56"/>
      <c r="F18" s="56"/>
      <c r="G18" s="56"/>
      <c r="H18" s="56"/>
      <c r="I18" s="56"/>
      <c r="J18" s="56"/>
      <c r="K18" s="56"/>
      <c r="L18" s="56"/>
      <c r="M18" s="56"/>
      <c r="N18" s="56"/>
      <c r="O18" s="56"/>
      <c r="P18" s="56"/>
      <c r="Q18" s="26">
        <f t="shared" si="0"/>
        <v>0</v>
      </c>
      <c r="R18" s="27">
        <f t="shared" si="1"/>
        <v>0</v>
      </c>
      <c r="S18" s="3"/>
    </row>
    <row r="19" spans="1:20" x14ac:dyDescent="0.15">
      <c r="A19" s="5">
        <v>14</v>
      </c>
      <c r="B19" s="65"/>
      <c r="C19" s="56"/>
      <c r="D19" s="56"/>
      <c r="E19" s="56"/>
      <c r="F19" s="56"/>
      <c r="G19" s="56"/>
      <c r="H19" s="56"/>
      <c r="I19" s="56"/>
      <c r="J19" s="56"/>
      <c r="K19" s="56"/>
      <c r="L19" s="56"/>
      <c r="M19" s="56"/>
      <c r="N19" s="56"/>
      <c r="O19" s="56"/>
      <c r="P19" s="56"/>
      <c r="Q19" s="26">
        <f t="shared" si="0"/>
        <v>0</v>
      </c>
      <c r="R19" s="27">
        <f t="shared" si="1"/>
        <v>0</v>
      </c>
      <c r="S19" s="3"/>
    </row>
    <row r="20" spans="1:20" ht="14" thickBot="1" x14ac:dyDescent="0.2">
      <c r="A20" s="5">
        <v>15</v>
      </c>
      <c r="B20" s="65"/>
      <c r="C20" s="56"/>
      <c r="D20" s="56"/>
      <c r="E20" s="56"/>
      <c r="F20" s="56"/>
      <c r="G20" s="56"/>
      <c r="H20" s="56"/>
      <c r="I20" s="56"/>
      <c r="J20" s="56"/>
      <c r="K20" s="56"/>
      <c r="L20" s="56"/>
      <c r="M20" s="56"/>
      <c r="N20" s="56"/>
      <c r="O20" s="56"/>
      <c r="P20" s="56"/>
      <c r="Q20" s="26">
        <f t="shared" si="0"/>
        <v>0</v>
      </c>
      <c r="R20" s="27">
        <f t="shared" si="1"/>
        <v>0</v>
      </c>
      <c r="S20" s="3"/>
    </row>
    <row r="21" spans="1:20" s="4" customFormat="1" ht="27" thickBot="1" x14ac:dyDescent="0.2">
      <c r="A21" s="29" t="s">
        <v>14</v>
      </c>
      <c r="B21" s="44">
        <f>SUM(B6:B20)</f>
        <v>0</v>
      </c>
      <c r="C21" s="30">
        <f t="shared" ref="C21:P21" si="2">SUM(C6:C20)</f>
        <v>0</v>
      </c>
      <c r="D21" s="30">
        <f t="shared" si="2"/>
        <v>0</v>
      </c>
      <c r="E21" s="30">
        <f t="shared" si="2"/>
        <v>0</v>
      </c>
      <c r="F21" s="30">
        <f t="shared" si="2"/>
        <v>0</v>
      </c>
      <c r="G21" s="30">
        <f t="shared" si="2"/>
        <v>0</v>
      </c>
      <c r="H21" s="30">
        <f t="shared" si="2"/>
        <v>0</v>
      </c>
      <c r="I21" s="30">
        <f t="shared" si="2"/>
        <v>0</v>
      </c>
      <c r="J21" s="30">
        <f t="shared" si="2"/>
        <v>0</v>
      </c>
      <c r="K21" s="30">
        <f t="shared" si="2"/>
        <v>0</v>
      </c>
      <c r="L21" s="30">
        <f t="shared" si="2"/>
        <v>0</v>
      </c>
      <c r="M21" s="30">
        <f t="shared" si="2"/>
        <v>0</v>
      </c>
      <c r="N21" s="30">
        <f t="shared" si="2"/>
        <v>0</v>
      </c>
      <c r="O21" s="30">
        <f t="shared" si="2"/>
        <v>0</v>
      </c>
      <c r="P21" s="30">
        <f t="shared" si="2"/>
        <v>0</v>
      </c>
      <c r="Q21" s="30">
        <f t="shared" si="0"/>
        <v>0</v>
      </c>
      <c r="R21" s="31">
        <f>+B21-Q21</f>
        <v>0</v>
      </c>
      <c r="S21" s="26"/>
      <c r="T21"/>
    </row>
    <row r="22" spans="1:20" x14ac:dyDescent="0.15">
      <c r="A22" s="5">
        <v>16</v>
      </c>
      <c r="B22" s="65"/>
      <c r="C22" s="56"/>
      <c r="D22" s="56"/>
      <c r="E22" s="56"/>
      <c r="F22" s="56"/>
      <c r="G22" s="56"/>
      <c r="H22" s="56"/>
      <c r="I22" s="56"/>
      <c r="J22" s="56"/>
      <c r="K22" s="56"/>
      <c r="L22" s="56"/>
      <c r="M22" s="56"/>
      <c r="N22" s="56"/>
      <c r="O22" s="56"/>
      <c r="P22" s="56"/>
      <c r="Q22" s="26">
        <f t="shared" si="0"/>
        <v>0</v>
      </c>
      <c r="R22" s="27">
        <f t="shared" si="1"/>
        <v>0</v>
      </c>
      <c r="S22" s="3"/>
    </row>
    <row r="23" spans="1:20" x14ac:dyDescent="0.15">
      <c r="A23" s="5">
        <v>17</v>
      </c>
      <c r="B23" s="65"/>
      <c r="C23" s="56"/>
      <c r="D23" s="56"/>
      <c r="E23" s="56"/>
      <c r="F23" s="56"/>
      <c r="G23" s="56"/>
      <c r="H23" s="56"/>
      <c r="I23" s="56"/>
      <c r="J23" s="56"/>
      <c r="K23" s="56"/>
      <c r="L23" s="56"/>
      <c r="M23" s="56"/>
      <c r="N23" s="56"/>
      <c r="O23" s="56"/>
      <c r="P23" s="56"/>
      <c r="Q23" s="26">
        <f t="shared" si="0"/>
        <v>0</v>
      </c>
      <c r="R23" s="27">
        <f t="shared" si="1"/>
        <v>0</v>
      </c>
      <c r="S23" s="3"/>
    </row>
    <row r="24" spans="1:20" x14ac:dyDescent="0.15">
      <c r="A24" s="5">
        <v>18</v>
      </c>
      <c r="B24" s="65"/>
      <c r="C24" s="56"/>
      <c r="D24" s="56"/>
      <c r="E24" s="56"/>
      <c r="F24" s="56"/>
      <c r="G24" s="56"/>
      <c r="H24" s="56"/>
      <c r="I24" s="56"/>
      <c r="J24" s="56"/>
      <c r="K24" s="56"/>
      <c r="L24" s="56"/>
      <c r="M24" s="56"/>
      <c r="N24" s="56"/>
      <c r="O24" s="56"/>
      <c r="P24" s="56"/>
      <c r="Q24" s="26">
        <f t="shared" si="0"/>
        <v>0</v>
      </c>
      <c r="R24" s="27">
        <f t="shared" si="1"/>
        <v>0</v>
      </c>
      <c r="S24" s="3"/>
    </row>
    <row r="25" spans="1:20" x14ac:dyDescent="0.15">
      <c r="A25" s="5">
        <v>19</v>
      </c>
      <c r="B25" s="65"/>
      <c r="C25" s="56"/>
      <c r="D25" s="56"/>
      <c r="E25" s="56"/>
      <c r="F25" s="56"/>
      <c r="G25" s="56"/>
      <c r="H25" s="56"/>
      <c r="I25" s="56"/>
      <c r="J25" s="56"/>
      <c r="K25" s="56"/>
      <c r="L25" s="56"/>
      <c r="M25" s="56"/>
      <c r="N25" s="56"/>
      <c r="O25" s="56"/>
      <c r="P25" s="56"/>
      <c r="Q25" s="26">
        <f t="shared" si="0"/>
        <v>0</v>
      </c>
      <c r="R25" s="27">
        <f t="shared" si="1"/>
        <v>0</v>
      </c>
      <c r="S25" s="3"/>
    </row>
    <row r="26" spans="1:20" x14ac:dyDescent="0.15">
      <c r="A26" s="5">
        <v>20</v>
      </c>
      <c r="B26" s="65"/>
      <c r="C26" s="56"/>
      <c r="D26" s="56"/>
      <c r="E26" s="56"/>
      <c r="F26" s="56"/>
      <c r="G26" s="56"/>
      <c r="H26" s="56"/>
      <c r="I26" s="56"/>
      <c r="J26" s="56"/>
      <c r="K26" s="56"/>
      <c r="L26" s="56"/>
      <c r="M26" s="56"/>
      <c r="N26" s="56"/>
      <c r="O26" s="56"/>
      <c r="P26" s="56"/>
      <c r="Q26" s="26">
        <f t="shared" si="0"/>
        <v>0</v>
      </c>
      <c r="R26" s="27">
        <f t="shared" si="1"/>
        <v>0</v>
      </c>
      <c r="S26" s="3"/>
    </row>
    <row r="27" spans="1:20" x14ac:dyDescent="0.15">
      <c r="A27" s="5">
        <v>21</v>
      </c>
      <c r="B27" s="65"/>
      <c r="C27" s="56"/>
      <c r="D27" s="56"/>
      <c r="E27" s="56"/>
      <c r="F27" s="56"/>
      <c r="G27" s="56"/>
      <c r="H27" s="56"/>
      <c r="I27" s="56"/>
      <c r="J27" s="56"/>
      <c r="K27" s="56"/>
      <c r="L27" s="56"/>
      <c r="M27" s="56"/>
      <c r="N27" s="56"/>
      <c r="O27" s="56"/>
      <c r="P27" s="56"/>
      <c r="Q27" s="26">
        <f t="shared" si="0"/>
        <v>0</v>
      </c>
      <c r="R27" s="27">
        <f t="shared" si="1"/>
        <v>0</v>
      </c>
      <c r="S27" s="3"/>
    </row>
    <row r="28" spans="1:20" x14ac:dyDescent="0.15">
      <c r="A28" s="5">
        <v>22</v>
      </c>
      <c r="B28" s="65"/>
      <c r="C28" s="56"/>
      <c r="D28" s="56"/>
      <c r="E28" s="56"/>
      <c r="F28" s="56"/>
      <c r="G28" s="56"/>
      <c r="H28" s="56"/>
      <c r="I28" s="56"/>
      <c r="J28" s="56"/>
      <c r="K28" s="56"/>
      <c r="L28" s="56"/>
      <c r="M28" s="56"/>
      <c r="N28" s="56"/>
      <c r="O28" s="56"/>
      <c r="P28" s="56"/>
      <c r="Q28" s="26">
        <f t="shared" si="0"/>
        <v>0</v>
      </c>
      <c r="R28" s="27">
        <f t="shared" si="1"/>
        <v>0</v>
      </c>
      <c r="S28" s="3"/>
    </row>
    <row r="29" spans="1:20" x14ac:dyDescent="0.15">
      <c r="A29" s="5">
        <v>23</v>
      </c>
      <c r="B29" s="65"/>
      <c r="C29" s="56"/>
      <c r="D29" s="56"/>
      <c r="E29" s="56"/>
      <c r="F29" s="56"/>
      <c r="G29" s="56"/>
      <c r="H29" s="56"/>
      <c r="I29" s="56"/>
      <c r="J29" s="56"/>
      <c r="K29" s="56"/>
      <c r="L29" s="56"/>
      <c r="M29" s="56"/>
      <c r="N29" s="56"/>
      <c r="O29" s="56"/>
      <c r="P29" s="56"/>
      <c r="Q29" s="26">
        <f t="shared" si="0"/>
        <v>0</v>
      </c>
      <c r="R29" s="27">
        <f t="shared" si="1"/>
        <v>0</v>
      </c>
      <c r="S29" s="3"/>
    </row>
    <row r="30" spans="1:20" x14ac:dyDescent="0.15">
      <c r="A30" s="5">
        <v>24</v>
      </c>
      <c r="B30" s="65"/>
      <c r="C30" s="56"/>
      <c r="D30" s="56"/>
      <c r="E30" s="56"/>
      <c r="F30" s="56"/>
      <c r="G30" s="56"/>
      <c r="H30" s="56"/>
      <c r="I30" s="56"/>
      <c r="J30" s="56"/>
      <c r="K30" s="56"/>
      <c r="L30" s="56"/>
      <c r="M30" s="56"/>
      <c r="N30" s="56"/>
      <c r="O30" s="56"/>
      <c r="P30" s="56"/>
      <c r="Q30" s="26">
        <f t="shared" si="0"/>
        <v>0</v>
      </c>
      <c r="R30" s="27">
        <f t="shared" si="1"/>
        <v>0</v>
      </c>
      <c r="S30" s="3"/>
    </row>
    <row r="31" spans="1:20" x14ac:dyDescent="0.15">
      <c r="A31" s="5">
        <v>25</v>
      </c>
      <c r="B31" s="65"/>
      <c r="C31" s="56"/>
      <c r="D31" s="56"/>
      <c r="E31" s="56"/>
      <c r="F31" s="56"/>
      <c r="G31" s="56"/>
      <c r="H31" s="56"/>
      <c r="I31" s="56"/>
      <c r="J31" s="56"/>
      <c r="K31" s="56"/>
      <c r="L31" s="56"/>
      <c r="M31" s="56"/>
      <c r="N31" s="56"/>
      <c r="O31" s="56"/>
      <c r="P31" s="56"/>
      <c r="Q31" s="26">
        <f t="shared" si="0"/>
        <v>0</v>
      </c>
      <c r="R31" s="27">
        <f t="shared" si="1"/>
        <v>0</v>
      </c>
      <c r="S31" s="3"/>
    </row>
    <row r="32" spans="1:20" x14ac:dyDescent="0.15">
      <c r="A32" s="5">
        <v>26</v>
      </c>
      <c r="B32" s="65"/>
      <c r="C32" s="56"/>
      <c r="D32" s="56"/>
      <c r="E32" s="56"/>
      <c r="F32" s="56"/>
      <c r="G32" s="56"/>
      <c r="H32" s="56"/>
      <c r="I32" s="56"/>
      <c r="J32" s="56"/>
      <c r="K32" s="56"/>
      <c r="L32" s="56"/>
      <c r="M32" s="56"/>
      <c r="N32" s="56"/>
      <c r="O32" s="56"/>
      <c r="P32" s="56"/>
      <c r="Q32" s="26">
        <f t="shared" si="0"/>
        <v>0</v>
      </c>
      <c r="R32" s="27">
        <f t="shared" si="1"/>
        <v>0</v>
      </c>
      <c r="S32" s="3"/>
    </row>
    <row r="33" spans="1:19" x14ac:dyDescent="0.15">
      <c r="A33" s="5">
        <v>27</v>
      </c>
      <c r="B33" s="65"/>
      <c r="C33" s="56"/>
      <c r="D33" s="56"/>
      <c r="E33" s="56"/>
      <c r="F33" s="56"/>
      <c r="G33" s="56"/>
      <c r="H33" s="56"/>
      <c r="I33" s="56"/>
      <c r="J33" s="56"/>
      <c r="K33" s="56"/>
      <c r="L33" s="56"/>
      <c r="M33" s="56"/>
      <c r="N33" s="56"/>
      <c r="O33" s="56"/>
      <c r="P33" s="56"/>
      <c r="Q33" s="26">
        <f t="shared" si="0"/>
        <v>0</v>
      </c>
      <c r="R33" s="27">
        <f t="shared" si="1"/>
        <v>0</v>
      </c>
      <c r="S33" s="3"/>
    </row>
    <row r="34" spans="1:19" x14ac:dyDescent="0.15">
      <c r="A34" s="5">
        <v>28</v>
      </c>
      <c r="B34" s="65"/>
      <c r="C34" s="56"/>
      <c r="D34" s="56"/>
      <c r="E34" s="56"/>
      <c r="F34" s="56"/>
      <c r="G34" s="56"/>
      <c r="H34" s="56"/>
      <c r="I34" s="56"/>
      <c r="J34" s="56"/>
      <c r="K34" s="56"/>
      <c r="L34" s="56"/>
      <c r="M34" s="56"/>
      <c r="N34" s="56"/>
      <c r="O34" s="56"/>
      <c r="P34" s="56"/>
      <c r="Q34" s="26">
        <f t="shared" si="0"/>
        <v>0</v>
      </c>
      <c r="R34" s="27">
        <f t="shared" si="1"/>
        <v>0</v>
      </c>
      <c r="S34" s="3"/>
    </row>
    <row r="35" spans="1:19" x14ac:dyDescent="0.15">
      <c r="A35" s="5">
        <v>29</v>
      </c>
      <c r="B35" s="65"/>
      <c r="C35" s="56"/>
      <c r="D35" s="56"/>
      <c r="E35" s="56"/>
      <c r="F35" s="56"/>
      <c r="G35" s="56"/>
      <c r="H35" s="56"/>
      <c r="I35" s="56"/>
      <c r="J35" s="56"/>
      <c r="K35" s="56"/>
      <c r="L35" s="56"/>
      <c r="M35" s="56"/>
      <c r="N35" s="56"/>
      <c r="O35" s="56"/>
      <c r="P35" s="56"/>
      <c r="Q35" s="26">
        <f t="shared" si="0"/>
        <v>0</v>
      </c>
      <c r="R35" s="27">
        <f t="shared" si="1"/>
        <v>0</v>
      </c>
      <c r="S35" s="3"/>
    </row>
    <row r="36" spans="1:19" x14ac:dyDescent="0.15">
      <c r="A36" s="5">
        <v>30</v>
      </c>
      <c r="B36" s="65"/>
      <c r="C36" s="56"/>
      <c r="D36" s="56"/>
      <c r="E36" s="56"/>
      <c r="F36" s="56"/>
      <c r="G36" s="56"/>
      <c r="H36" s="56"/>
      <c r="I36" s="56"/>
      <c r="J36" s="56"/>
      <c r="K36" s="56"/>
      <c r="L36" s="56"/>
      <c r="M36" s="56"/>
      <c r="N36" s="56"/>
      <c r="O36" s="56"/>
      <c r="P36" s="56"/>
      <c r="Q36" s="26">
        <f t="shared" si="0"/>
        <v>0</v>
      </c>
      <c r="R36" s="27">
        <f t="shared" si="1"/>
        <v>0</v>
      </c>
      <c r="S36" s="3"/>
    </row>
    <row r="37" spans="1:19" ht="14" thickBot="1" x14ac:dyDescent="0.2">
      <c r="A37" s="5">
        <v>31</v>
      </c>
      <c r="B37" s="66"/>
      <c r="C37" s="58"/>
      <c r="D37" s="58"/>
      <c r="E37" s="58"/>
      <c r="F37" s="58"/>
      <c r="G37" s="58"/>
      <c r="H37" s="58"/>
      <c r="I37" s="58"/>
      <c r="J37" s="58"/>
      <c r="K37" s="58"/>
      <c r="L37" s="58"/>
      <c r="M37" s="58"/>
      <c r="N37" s="58"/>
      <c r="O37" s="58"/>
      <c r="P37" s="58"/>
      <c r="Q37" s="26">
        <f t="shared" si="0"/>
        <v>0</v>
      </c>
      <c r="R37" s="27">
        <f t="shared" si="1"/>
        <v>0</v>
      </c>
      <c r="S37" s="3"/>
    </row>
    <row r="38" spans="1:19" ht="27" thickBot="1" x14ac:dyDescent="0.2">
      <c r="A38" s="25" t="s">
        <v>44</v>
      </c>
      <c r="B38" s="46">
        <f t="shared" ref="B38:P38" si="3">SUM(B21:B37)</f>
        <v>0</v>
      </c>
      <c r="C38" s="32">
        <f t="shared" si="3"/>
        <v>0</v>
      </c>
      <c r="D38" s="32">
        <f t="shared" si="3"/>
        <v>0</v>
      </c>
      <c r="E38" s="32">
        <f t="shared" si="3"/>
        <v>0</v>
      </c>
      <c r="F38" s="32">
        <f t="shared" si="3"/>
        <v>0</v>
      </c>
      <c r="G38" s="32">
        <f t="shared" si="3"/>
        <v>0</v>
      </c>
      <c r="H38" s="32">
        <f t="shared" si="3"/>
        <v>0</v>
      </c>
      <c r="I38" s="32">
        <f t="shared" si="3"/>
        <v>0</v>
      </c>
      <c r="J38" s="32">
        <f t="shared" si="3"/>
        <v>0</v>
      </c>
      <c r="K38" s="32">
        <f t="shared" si="3"/>
        <v>0</v>
      </c>
      <c r="L38" s="32">
        <f t="shared" si="3"/>
        <v>0</v>
      </c>
      <c r="M38" s="32">
        <f t="shared" si="3"/>
        <v>0</v>
      </c>
      <c r="N38" s="32">
        <f t="shared" si="3"/>
        <v>0</v>
      </c>
      <c r="O38" s="32">
        <f t="shared" si="3"/>
        <v>0</v>
      </c>
      <c r="P38" s="32">
        <f t="shared" si="3"/>
        <v>0</v>
      </c>
      <c r="Q38" s="32">
        <f t="shared" si="0"/>
        <v>0</v>
      </c>
      <c r="R38" s="31">
        <f>+B38-Q38</f>
        <v>0</v>
      </c>
      <c r="S38" s="3"/>
    </row>
    <row r="39" spans="1:19" ht="26" x14ac:dyDescent="0.15">
      <c r="A39" s="25" t="s">
        <v>45</v>
      </c>
      <c r="B39" s="45">
        <f>-B4+B38</f>
        <v>0</v>
      </c>
      <c r="C39" s="32">
        <f t="shared" ref="C39:Q39" si="4">+C4-C38</f>
        <v>0</v>
      </c>
      <c r="D39" s="32">
        <f t="shared" si="4"/>
        <v>0</v>
      </c>
      <c r="E39" s="32">
        <f t="shared" si="4"/>
        <v>0</v>
      </c>
      <c r="F39" s="32">
        <f t="shared" si="4"/>
        <v>0</v>
      </c>
      <c r="G39" s="32">
        <f t="shared" si="4"/>
        <v>0</v>
      </c>
      <c r="H39" s="32">
        <f t="shared" si="4"/>
        <v>0</v>
      </c>
      <c r="I39" s="32">
        <f t="shared" si="4"/>
        <v>0</v>
      </c>
      <c r="J39" s="32">
        <f t="shared" si="4"/>
        <v>0</v>
      </c>
      <c r="K39" s="32">
        <f t="shared" si="4"/>
        <v>0</v>
      </c>
      <c r="L39" s="32">
        <f t="shared" si="4"/>
        <v>0</v>
      </c>
      <c r="M39" s="32">
        <f t="shared" si="4"/>
        <v>0</v>
      </c>
      <c r="N39" s="32">
        <f t="shared" si="4"/>
        <v>0</v>
      </c>
      <c r="O39" s="32">
        <f t="shared" si="4"/>
        <v>0</v>
      </c>
      <c r="P39" s="32">
        <f t="shared" si="4"/>
        <v>0</v>
      </c>
      <c r="Q39" s="32">
        <f t="shared" si="4"/>
        <v>0</v>
      </c>
      <c r="R39" s="32">
        <f>+R4+R38</f>
        <v>0</v>
      </c>
      <c r="S39" s="3"/>
    </row>
    <row r="40" spans="1:19" x14ac:dyDescent="0.15">
      <c r="A40" s="5"/>
      <c r="B40" s="47"/>
      <c r="C40" s="33"/>
      <c r="D40" s="33"/>
      <c r="E40" s="33"/>
      <c r="F40" s="33"/>
      <c r="G40" s="33"/>
      <c r="H40" s="33"/>
      <c r="I40" s="33"/>
      <c r="J40" s="33"/>
      <c r="K40" s="33"/>
      <c r="L40" s="33"/>
      <c r="M40" s="33"/>
      <c r="N40" s="33"/>
      <c r="O40" s="33"/>
      <c r="P40" s="33"/>
      <c r="Q40" s="33"/>
      <c r="R40" s="33"/>
      <c r="S40" s="3"/>
    </row>
    <row r="41" spans="1:19" ht="26" x14ac:dyDescent="0.15">
      <c r="A41" s="25" t="s">
        <v>15</v>
      </c>
      <c r="B41" s="42">
        <f>+'Monthly Budget'!B28</f>
        <v>0</v>
      </c>
      <c r="C41" s="42">
        <f>+'Monthly Budget'!C28</f>
        <v>0</v>
      </c>
      <c r="D41" s="42">
        <f>+'Monthly Budget'!D28</f>
        <v>0</v>
      </c>
      <c r="E41" s="42">
        <f>+'Monthly Budget'!E28</f>
        <v>0</v>
      </c>
      <c r="F41" s="42">
        <f>+'Monthly Budget'!F28</f>
        <v>0</v>
      </c>
      <c r="G41" s="42">
        <f>+'Monthly Budget'!G28</f>
        <v>0</v>
      </c>
      <c r="H41" s="42">
        <f>+'Monthly Budget'!H28</f>
        <v>0</v>
      </c>
      <c r="I41" s="42">
        <f>+'Monthly Budget'!I28</f>
        <v>0</v>
      </c>
      <c r="J41" s="42">
        <f>+'Monthly Budget'!J28</f>
        <v>0</v>
      </c>
      <c r="K41" s="42">
        <f>+'Monthly Budget'!K28</f>
        <v>0</v>
      </c>
      <c r="L41" s="42">
        <f>+'Monthly Budget'!L28</f>
        <v>0</v>
      </c>
      <c r="M41" s="42">
        <f>+'Monthly Budget'!M28</f>
        <v>0</v>
      </c>
      <c r="N41" s="42">
        <f>+'Monthly Budget'!N28</f>
        <v>0</v>
      </c>
      <c r="O41" s="42">
        <f>+'Monthly Budget'!O28</f>
        <v>0</v>
      </c>
      <c r="P41" s="42">
        <f>+'Monthly Budget'!P28</f>
        <v>0</v>
      </c>
      <c r="Q41" s="42">
        <f>+'Monthly Budget'!Q28</f>
        <v>0</v>
      </c>
      <c r="R41" s="42">
        <f>+'Monthly Budget'!R28</f>
        <v>0</v>
      </c>
      <c r="S41" s="3"/>
    </row>
    <row r="42" spans="1:19" ht="26" x14ac:dyDescent="0.15">
      <c r="A42" s="25" t="s">
        <v>46</v>
      </c>
      <c r="B42" s="42">
        <f>+'Actual Totals'!B30</f>
        <v>0</v>
      </c>
      <c r="C42" s="42">
        <f>+'Actual Totals'!C30</f>
        <v>0</v>
      </c>
      <c r="D42" s="42">
        <f>+'Actual Totals'!D30</f>
        <v>0</v>
      </c>
      <c r="E42" s="42">
        <f>+'Actual Totals'!E30</f>
        <v>0</v>
      </c>
      <c r="F42" s="42">
        <f>+'Actual Totals'!F30</f>
        <v>0</v>
      </c>
      <c r="G42" s="42">
        <f>+'Actual Totals'!G30</f>
        <v>0</v>
      </c>
      <c r="H42" s="42">
        <f>+'Actual Totals'!H30</f>
        <v>0</v>
      </c>
      <c r="I42" s="42">
        <f>+'Actual Totals'!I30</f>
        <v>0</v>
      </c>
      <c r="J42" s="42">
        <f>+'Actual Totals'!J30</f>
        <v>0</v>
      </c>
      <c r="K42" s="42">
        <f>+'Actual Totals'!K30</f>
        <v>0</v>
      </c>
      <c r="L42" s="42">
        <f>+'Actual Totals'!L30</f>
        <v>0</v>
      </c>
      <c r="M42" s="42">
        <f>+'Actual Totals'!M30</f>
        <v>0</v>
      </c>
      <c r="N42" s="42">
        <f>+'Actual Totals'!N30</f>
        <v>0</v>
      </c>
      <c r="O42" s="42">
        <f>+'Actual Totals'!O30</f>
        <v>0</v>
      </c>
      <c r="P42" s="42">
        <f>+'Actual Totals'!P30</f>
        <v>0</v>
      </c>
      <c r="Q42" s="42">
        <f>+'Actual Totals'!Q30</f>
        <v>0</v>
      </c>
      <c r="R42" s="42">
        <f>+'Actual Totals'!R30</f>
        <v>0</v>
      </c>
      <c r="S42" s="3"/>
    </row>
    <row r="43" spans="1:19" ht="26" x14ac:dyDescent="0.15">
      <c r="A43" s="25" t="s">
        <v>47</v>
      </c>
      <c r="B43" s="42">
        <f>-B41+B42</f>
        <v>0</v>
      </c>
      <c r="C43" s="42">
        <f t="shared" ref="C43:Q43" si="5">+C41-C42</f>
        <v>0</v>
      </c>
      <c r="D43" s="42">
        <f t="shared" si="5"/>
        <v>0</v>
      </c>
      <c r="E43" s="42">
        <f t="shared" si="5"/>
        <v>0</v>
      </c>
      <c r="F43" s="42">
        <f t="shared" si="5"/>
        <v>0</v>
      </c>
      <c r="G43" s="42">
        <f t="shared" si="5"/>
        <v>0</v>
      </c>
      <c r="H43" s="42">
        <f t="shared" si="5"/>
        <v>0</v>
      </c>
      <c r="I43" s="42">
        <f t="shared" si="5"/>
        <v>0</v>
      </c>
      <c r="J43" s="42">
        <f t="shared" si="5"/>
        <v>0</v>
      </c>
      <c r="K43" s="42">
        <f t="shared" si="5"/>
        <v>0</v>
      </c>
      <c r="L43" s="42">
        <f t="shared" si="5"/>
        <v>0</v>
      </c>
      <c r="M43" s="42">
        <f t="shared" si="5"/>
        <v>0</v>
      </c>
      <c r="N43" s="42">
        <f t="shared" si="5"/>
        <v>0</v>
      </c>
      <c r="O43" s="42">
        <f t="shared" si="5"/>
        <v>0</v>
      </c>
      <c r="P43" s="42">
        <f t="shared" si="5"/>
        <v>0</v>
      </c>
      <c r="Q43" s="42">
        <f t="shared" si="5"/>
        <v>0</v>
      </c>
      <c r="R43" s="42">
        <f>+R41+R42</f>
        <v>0</v>
      </c>
      <c r="S43" s="3"/>
    </row>
    <row r="44" spans="1:19" x14ac:dyDescent="0.15">
      <c r="A44" s="5"/>
      <c r="B44" s="42"/>
      <c r="S44" s="3"/>
    </row>
    <row r="45" spans="1:19" x14ac:dyDescent="0.15">
      <c r="A45" s="5"/>
      <c r="B45" s="5"/>
      <c r="C45" s="3"/>
      <c r="D45" s="3" t="s">
        <v>18</v>
      </c>
      <c r="E45" s="3"/>
      <c r="F45" s="3"/>
      <c r="G45" s="3"/>
      <c r="H45" s="5" t="s">
        <v>51</v>
      </c>
      <c r="I45" s="3"/>
      <c r="J45" s="3"/>
      <c r="K45" s="5"/>
      <c r="L45" s="5" t="s">
        <v>21</v>
      </c>
      <c r="M45" s="5"/>
      <c r="N45" s="3"/>
      <c r="O45" s="3"/>
      <c r="P45" s="3"/>
      <c r="Q45" s="3"/>
      <c r="R45" s="3"/>
      <c r="S45" s="3"/>
    </row>
    <row r="46" spans="1:19" x14ac:dyDescent="0.15">
      <c r="A46" s="25" t="s">
        <v>16</v>
      </c>
      <c r="B46" s="25"/>
      <c r="C46" s="34" t="s">
        <v>19</v>
      </c>
      <c r="D46" s="35"/>
      <c r="E46" s="36">
        <f>+B38</f>
        <v>0</v>
      </c>
      <c r="F46" s="3"/>
      <c r="G46" s="34" t="s">
        <v>19</v>
      </c>
      <c r="H46" s="35"/>
      <c r="I46" s="49">
        <f>+Jun!M46</f>
        <v>0</v>
      </c>
      <c r="J46" s="3"/>
      <c r="K46" s="50" t="s">
        <v>19</v>
      </c>
      <c r="L46" s="48"/>
      <c r="M46" s="49">
        <f>+B42</f>
        <v>0</v>
      </c>
      <c r="N46" s="3"/>
      <c r="O46" s="3"/>
      <c r="P46" s="3"/>
      <c r="Q46" s="3"/>
      <c r="R46" s="3"/>
      <c r="S46" s="3"/>
    </row>
    <row r="47" spans="1:19" ht="18" x14ac:dyDescent="0.2">
      <c r="A47" s="25" t="s">
        <v>17</v>
      </c>
      <c r="B47" s="25"/>
      <c r="C47" s="37" t="s">
        <v>20</v>
      </c>
      <c r="D47" s="38"/>
      <c r="E47" s="39">
        <f>+Q38</f>
        <v>0</v>
      </c>
      <c r="F47" s="23" t="s">
        <v>50</v>
      </c>
      <c r="G47" s="37" t="s">
        <v>20</v>
      </c>
      <c r="H47" s="38"/>
      <c r="I47" s="51">
        <f>+Jun!M47</f>
        <v>0</v>
      </c>
      <c r="J47" s="23" t="s">
        <v>49</v>
      </c>
      <c r="K47" s="53" t="s">
        <v>20</v>
      </c>
      <c r="L47" s="24"/>
      <c r="M47" s="51">
        <f>+Q42</f>
        <v>0</v>
      </c>
      <c r="N47" s="3"/>
      <c r="O47" s="3"/>
      <c r="P47" s="3"/>
      <c r="Q47" s="3"/>
      <c r="R47" s="3"/>
      <c r="S47" s="3"/>
    </row>
    <row r="48" spans="1:19" x14ac:dyDescent="0.15">
      <c r="A48" s="5"/>
      <c r="B48" s="5"/>
      <c r="C48" s="54" t="s">
        <v>53</v>
      </c>
      <c r="D48" s="40"/>
      <c r="E48" s="41">
        <f>+E46-E47</f>
        <v>0</v>
      </c>
      <c r="F48" s="3"/>
      <c r="G48" s="54" t="s">
        <v>53</v>
      </c>
      <c r="H48" s="40"/>
      <c r="I48" s="51">
        <f>+I46-I47</f>
        <v>0</v>
      </c>
      <c r="J48" s="3"/>
      <c r="K48" s="54" t="s">
        <v>53</v>
      </c>
      <c r="L48" s="52"/>
      <c r="M48" s="51">
        <f>+M46-M47</f>
        <v>0</v>
      </c>
      <c r="N48" s="3"/>
      <c r="O48" s="3"/>
      <c r="P48" s="3"/>
      <c r="Q48" s="3"/>
      <c r="R48" s="3"/>
      <c r="S48" s="3"/>
    </row>
    <row r="49" spans="1:19" x14ac:dyDescent="0.15">
      <c r="A49" s="5"/>
      <c r="B49" s="5"/>
      <c r="C49" s="3"/>
      <c r="D49" s="3"/>
      <c r="E49" s="3"/>
      <c r="F49" s="3"/>
      <c r="G49" s="3"/>
      <c r="H49" s="3"/>
      <c r="I49" s="3"/>
      <c r="J49" s="3"/>
      <c r="K49" s="3"/>
      <c r="L49" s="3"/>
      <c r="M49" s="3"/>
      <c r="N49" s="3"/>
      <c r="O49" s="3"/>
      <c r="P49" s="3"/>
      <c r="Q49" s="3"/>
      <c r="R49" s="3"/>
      <c r="S49" s="3"/>
    </row>
    <row r="50" spans="1:19" x14ac:dyDescent="0.15">
      <c r="A50" s="134" t="s">
        <v>293</v>
      </c>
      <c r="B50" s="5"/>
    </row>
    <row r="51" spans="1:19" x14ac:dyDescent="0.15">
      <c r="B51" s="5"/>
    </row>
  </sheetData>
  <sheetProtection password="CC33" sheet="1" objects="1" scenarios="1" formatCells="0" formatColumns="0" selectLockedCells="1"/>
  <phoneticPr fontId="2" type="noConversion"/>
  <printOptions gridLines="1"/>
  <pageMargins left="0.56000000000000005" right="0.51" top="1" bottom="1" header="0.5" footer="0.5"/>
  <pageSetup scale="56" orientation="landscape" horizontalDpi="300" verticalDpi="300" r:id="rId1"/>
  <headerFooter alignWithMargins="0">
    <oddHeader>&amp;C&amp;"Arial,Bold"&amp;12Monthly Budget</oddHeader>
    <oddFooter>&amp;L&amp;F
&amp;A&amp;R&amp;D &amp;T</oddFooter>
  </headerFooter>
  <colBreaks count="1" manualBreakCount="1">
    <brk id="10" max="47"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59999389629810485"/>
    <pageSetUpPr fitToPage="1"/>
  </sheetPr>
  <dimension ref="A1:T51"/>
  <sheetViews>
    <sheetView zoomScale="90" zoomScaleNormal="90" zoomScalePageLayoutView="9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8.83203125" defaultRowHeight="13" x14ac:dyDescent="0.15"/>
  <cols>
    <col min="1" max="1" width="13.6640625" style="2" customWidth="1"/>
    <col min="2" max="2" width="16.33203125" customWidth="1"/>
    <col min="3" max="16" width="13.6640625" customWidth="1"/>
    <col min="17" max="17" width="15.6640625" customWidth="1"/>
    <col min="18" max="18" width="14.6640625" customWidth="1"/>
  </cols>
  <sheetData>
    <row r="1" spans="1:19" s="59" customFormat="1" ht="18" x14ac:dyDescent="0.2">
      <c r="A1" s="22" t="s">
        <v>1</v>
      </c>
      <c r="B1" s="22" t="s">
        <v>36</v>
      </c>
      <c r="C1" s="22" t="s">
        <v>3</v>
      </c>
      <c r="D1" s="64">
        <f>'Monthly Budget'!$F$3</f>
        <v>0</v>
      </c>
      <c r="R1" s="24" t="s">
        <v>18</v>
      </c>
    </row>
    <row r="2" spans="1:19" s="5" customFormat="1" x14ac:dyDescent="0.15">
      <c r="C2" s="5" t="s">
        <v>28</v>
      </c>
      <c r="J2" s="380" t="s">
        <v>304</v>
      </c>
      <c r="M2" s="5" t="s">
        <v>336</v>
      </c>
      <c r="P2" s="5" t="s">
        <v>302</v>
      </c>
      <c r="Q2" s="5" t="s">
        <v>22</v>
      </c>
      <c r="R2" s="24" t="s">
        <v>52</v>
      </c>
    </row>
    <row r="3" spans="1:19" s="5" customFormat="1" ht="14" thickBot="1" x14ac:dyDescent="0.2">
      <c r="A3" s="24" t="s">
        <v>4</v>
      </c>
      <c r="B3" s="24" t="s">
        <v>5</v>
      </c>
      <c r="C3" s="5" t="s">
        <v>29</v>
      </c>
      <c r="D3" s="5" t="s">
        <v>6</v>
      </c>
      <c r="E3" s="5" t="s">
        <v>7</v>
      </c>
      <c r="F3" s="5" t="s">
        <v>8</v>
      </c>
      <c r="G3" s="5" t="s">
        <v>26</v>
      </c>
      <c r="H3" s="5" t="s">
        <v>27</v>
      </c>
      <c r="I3" s="5" t="s">
        <v>9</v>
      </c>
      <c r="J3" s="5" t="s">
        <v>303</v>
      </c>
      <c r="K3" s="5" t="s">
        <v>10</v>
      </c>
      <c r="L3" s="5" t="s">
        <v>11</v>
      </c>
      <c r="M3" s="5" t="s">
        <v>297</v>
      </c>
      <c r="N3" s="5" t="s">
        <v>12</v>
      </c>
      <c r="O3" s="5" t="s">
        <v>30</v>
      </c>
      <c r="P3" s="5" t="s">
        <v>301</v>
      </c>
      <c r="Q3" s="5" t="s">
        <v>23</v>
      </c>
      <c r="R3" s="24" t="s">
        <v>25</v>
      </c>
    </row>
    <row r="4" spans="1:19" s="1" customFormat="1" ht="27" thickBot="1" x14ac:dyDescent="0.2">
      <c r="A4" s="25" t="s">
        <v>13</v>
      </c>
      <c r="B4" s="42">
        <f>+'Monthly Budget'!B14</f>
        <v>0</v>
      </c>
      <c r="C4" s="26">
        <f>+'Monthly Budget'!C14</f>
        <v>0</v>
      </c>
      <c r="D4" s="26">
        <f>+'Monthly Budget'!D14</f>
        <v>0</v>
      </c>
      <c r="E4" s="26">
        <f>+'Monthly Budget'!E14</f>
        <v>0</v>
      </c>
      <c r="F4" s="26">
        <f>+'Monthly Budget'!F14</f>
        <v>0</v>
      </c>
      <c r="G4" s="26">
        <f>+'Monthly Budget'!G14</f>
        <v>0</v>
      </c>
      <c r="H4" s="26">
        <f>+'Monthly Budget'!H14</f>
        <v>0</v>
      </c>
      <c r="I4" s="26">
        <f>+'Monthly Budget'!I14</f>
        <v>0</v>
      </c>
      <c r="J4" s="26">
        <f>+'Monthly Budget'!J14</f>
        <v>0</v>
      </c>
      <c r="K4" s="26">
        <f>+'Monthly Budget'!K14</f>
        <v>0</v>
      </c>
      <c r="L4" s="26">
        <f>+'Monthly Budget'!L14</f>
        <v>0</v>
      </c>
      <c r="M4" s="26">
        <f>+'Monthly Budget'!M14</f>
        <v>0</v>
      </c>
      <c r="N4" s="26">
        <f>+'Monthly Budget'!N14</f>
        <v>0</v>
      </c>
      <c r="O4" s="26">
        <f>+'Monthly Budget'!O14</f>
        <v>0</v>
      </c>
      <c r="P4" s="26">
        <f>+'Monthly Budget'!P14</f>
        <v>0</v>
      </c>
      <c r="Q4" s="26">
        <f>SUM(C4:P4)</f>
        <v>0</v>
      </c>
      <c r="R4" s="55">
        <f>+B4-Q4</f>
        <v>0</v>
      </c>
      <c r="S4" s="26"/>
    </row>
    <row r="5" spans="1:19" x14ac:dyDescent="0.15">
      <c r="A5" s="5" t="s">
        <v>0</v>
      </c>
      <c r="B5" s="43"/>
      <c r="C5" s="28"/>
      <c r="D5" s="28"/>
      <c r="E5" s="28"/>
      <c r="F5" s="28"/>
      <c r="G5" s="28"/>
      <c r="H5" s="28"/>
      <c r="I5" s="28"/>
      <c r="J5" s="28"/>
      <c r="K5" s="28"/>
      <c r="L5" s="28"/>
      <c r="M5" s="28"/>
      <c r="N5" s="28"/>
      <c r="O5" s="28"/>
      <c r="P5" s="28"/>
      <c r="Q5" s="28"/>
      <c r="R5" s="28"/>
      <c r="S5" s="3"/>
    </row>
    <row r="6" spans="1:19" x14ac:dyDescent="0.15">
      <c r="A6" s="5">
        <v>1</v>
      </c>
      <c r="B6" s="65"/>
      <c r="C6" s="56"/>
      <c r="D6" s="56"/>
      <c r="E6" s="56"/>
      <c r="F6" s="56"/>
      <c r="G6" s="56"/>
      <c r="H6" s="56"/>
      <c r="I6" s="56"/>
      <c r="J6" s="56"/>
      <c r="K6" s="56"/>
      <c r="L6" s="56"/>
      <c r="M6" s="56"/>
      <c r="N6" s="56"/>
      <c r="O6" s="56"/>
      <c r="P6" s="56"/>
      <c r="Q6" s="26">
        <f t="shared" ref="Q6:Q38" si="0">SUM(C6:P6)</f>
        <v>0</v>
      </c>
      <c r="R6" s="27">
        <f>+B6-Q6</f>
        <v>0</v>
      </c>
      <c r="S6" s="3"/>
    </row>
    <row r="7" spans="1:19" x14ac:dyDescent="0.15">
      <c r="A7" s="5">
        <v>2</v>
      </c>
      <c r="B7" s="65"/>
      <c r="C7" s="56"/>
      <c r="D7" s="56"/>
      <c r="E7" s="56"/>
      <c r="F7" s="56"/>
      <c r="G7" s="56"/>
      <c r="H7" s="56"/>
      <c r="I7" s="56"/>
      <c r="J7" s="56"/>
      <c r="K7" s="56"/>
      <c r="L7" s="56"/>
      <c r="M7" s="56"/>
      <c r="N7" s="56"/>
      <c r="O7" s="56"/>
      <c r="P7" s="56"/>
      <c r="Q7" s="26">
        <f t="shared" si="0"/>
        <v>0</v>
      </c>
      <c r="R7" s="27">
        <f>+B7-Q7+R6</f>
        <v>0</v>
      </c>
      <c r="S7" s="3"/>
    </row>
    <row r="8" spans="1:19" x14ac:dyDescent="0.15">
      <c r="A8" s="5">
        <v>3</v>
      </c>
      <c r="B8" s="65"/>
      <c r="C8" s="56"/>
      <c r="D8" s="56"/>
      <c r="E8" s="56"/>
      <c r="F8" s="56"/>
      <c r="G8" s="56"/>
      <c r="H8" s="56"/>
      <c r="I8" s="56"/>
      <c r="J8" s="56"/>
      <c r="K8" s="56"/>
      <c r="L8" s="56"/>
      <c r="M8" s="56"/>
      <c r="N8" s="56"/>
      <c r="O8" s="56"/>
      <c r="P8" s="56"/>
      <c r="Q8" s="26">
        <f t="shared" si="0"/>
        <v>0</v>
      </c>
      <c r="R8" s="27">
        <f t="shared" ref="R8:R37" si="1">+B8-Q8+R7</f>
        <v>0</v>
      </c>
      <c r="S8" s="3"/>
    </row>
    <row r="9" spans="1:19" x14ac:dyDescent="0.15">
      <c r="A9" s="5">
        <v>4</v>
      </c>
      <c r="B9" s="65"/>
      <c r="C9" s="56"/>
      <c r="D9" s="56"/>
      <c r="E9" s="56"/>
      <c r="F9" s="56"/>
      <c r="G9" s="56"/>
      <c r="H9" s="56"/>
      <c r="I9" s="56"/>
      <c r="J9" s="56"/>
      <c r="K9" s="56"/>
      <c r="L9" s="56"/>
      <c r="M9" s="56"/>
      <c r="N9" s="56"/>
      <c r="O9" s="56"/>
      <c r="P9" s="56"/>
      <c r="Q9" s="26">
        <f t="shared" si="0"/>
        <v>0</v>
      </c>
      <c r="R9" s="27">
        <f t="shared" si="1"/>
        <v>0</v>
      </c>
      <c r="S9" s="3"/>
    </row>
    <row r="10" spans="1:19" x14ac:dyDescent="0.15">
      <c r="A10" s="5">
        <v>5</v>
      </c>
      <c r="B10" s="65"/>
      <c r="C10" s="56"/>
      <c r="D10" s="56"/>
      <c r="E10" s="56"/>
      <c r="F10" s="57"/>
      <c r="G10" s="56"/>
      <c r="H10" s="56"/>
      <c r="I10" s="56"/>
      <c r="J10" s="56"/>
      <c r="K10" s="56"/>
      <c r="L10" s="56"/>
      <c r="M10" s="56"/>
      <c r="N10" s="56"/>
      <c r="O10" s="56"/>
      <c r="P10" s="56"/>
      <c r="Q10" s="26">
        <f t="shared" si="0"/>
        <v>0</v>
      </c>
      <c r="R10" s="27">
        <f t="shared" si="1"/>
        <v>0</v>
      </c>
      <c r="S10" s="3"/>
    </row>
    <row r="11" spans="1:19" x14ac:dyDescent="0.15">
      <c r="A11" s="5">
        <v>6</v>
      </c>
      <c r="B11" s="65"/>
      <c r="C11" s="56"/>
      <c r="D11" s="56"/>
      <c r="E11" s="57"/>
      <c r="F11" s="56"/>
      <c r="G11" s="56"/>
      <c r="H11" s="56"/>
      <c r="I11" s="56"/>
      <c r="J11" s="56"/>
      <c r="K11" s="56"/>
      <c r="L11" s="56"/>
      <c r="M11" s="56"/>
      <c r="N11" s="56"/>
      <c r="O11" s="56"/>
      <c r="P11" s="56"/>
      <c r="Q11" s="26">
        <f t="shared" si="0"/>
        <v>0</v>
      </c>
      <c r="R11" s="27">
        <f t="shared" si="1"/>
        <v>0</v>
      </c>
      <c r="S11" s="3"/>
    </row>
    <row r="12" spans="1:19" x14ac:dyDescent="0.15">
      <c r="A12" s="5">
        <v>7</v>
      </c>
      <c r="B12" s="65"/>
      <c r="C12" s="56"/>
      <c r="D12" s="56"/>
      <c r="E12" s="56"/>
      <c r="F12" s="56"/>
      <c r="G12" s="56"/>
      <c r="H12" s="56"/>
      <c r="I12" s="56"/>
      <c r="J12" s="56"/>
      <c r="K12" s="56"/>
      <c r="L12" s="56"/>
      <c r="M12" s="56"/>
      <c r="N12" s="56"/>
      <c r="O12" s="56"/>
      <c r="P12" s="56"/>
      <c r="Q12" s="26">
        <f t="shared" si="0"/>
        <v>0</v>
      </c>
      <c r="R12" s="27">
        <f t="shared" si="1"/>
        <v>0</v>
      </c>
      <c r="S12" s="3"/>
    </row>
    <row r="13" spans="1:19" x14ac:dyDescent="0.15">
      <c r="A13" s="5">
        <v>8</v>
      </c>
      <c r="B13" s="65"/>
      <c r="C13" s="56"/>
      <c r="D13" s="56"/>
      <c r="E13" s="56"/>
      <c r="F13" s="56"/>
      <c r="G13" s="56"/>
      <c r="H13" s="56"/>
      <c r="I13" s="56"/>
      <c r="J13" s="56"/>
      <c r="K13" s="56"/>
      <c r="L13" s="56"/>
      <c r="M13" s="56"/>
      <c r="N13" s="56"/>
      <c r="O13" s="56"/>
      <c r="P13" s="56"/>
      <c r="Q13" s="26">
        <f t="shared" si="0"/>
        <v>0</v>
      </c>
      <c r="R13" s="27">
        <f t="shared" si="1"/>
        <v>0</v>
      </c>
      <c r="S13" s="3"/>
    </row>
    <row r="14" spans="1:19" x14ac:dyDescent="0.15">
      <c r="A14" s="5">
        <v>9</v>
      </c>
      <c r="B14" s="65"/>
      <c r="C14" s="56"/>
      <c r="D14" s="56"/>
      <c r="E14" s="56"/>
      <c r="F14" s="56"/>
      <c r="G14" s="56"/>
      <c r="H14" s="57"/>
      <c r="I14" s="56"/>
      <c r="J14" s="56"/>
      <c r="K14" s="56"/>
      <c r="L14" s="56"/>
      <c r="M14" s="56"/>
      <c r="N14" s="56"/>
      <c r="O14" s="56"/>
      <c r="P14" s="56"/>
      <c r="Q14" s="26">
        <f t="shared" si="0"/>
        <v>0</v>
      </c>
      <c r="R14" s="27">
        <f t="shared" si="1"/>
        <v>0</v>
      </c>
      <c r="S14" s="3"/>
    </row>
    <row r="15" spans="1:19" x14ac:dyDescent="0.15">
      <c r="A15" s="5">
        <v>10</v>
      </c>
      <c r="B15" s="65"/>
      <c r="C15" s="56"/>
      <c r="D15" s="56"/>
      <c r="E15" s="56"/>
      <c r="F15" s="56"/>
      <c r="G15" s="56"/>
      <c r="H15" s="57"/>
      <c r="I15" s="56"/>
      <c r="J15" s="56"/>
      <c r="K15" s="56"/>
      <c r="L15" s="56"/>
      <c r="M15" s="56"/>
      <c r="N15" s="56"/>
      <c r="O15" s="56"/>
      <c r="P15" s="56"/>
      <c r="Q15" s="26">
        <f t="shared" si="0"/>
        <v>0</v>
      </c>
      <c r="R15" s="27">
        <f t="shared" si="1"/>
        <v>0</v>
      </c>
      <c r="S15" s="3"/>
    </row>
    <row r="16" spans="1:19" x14ac:dyDescent="0.15">
      <c r="A16" s="5">
        <v>11</v>
      </c>
      <c r="B16" s="65"/>
      <c r="C16" s="56"/>
      <c r="D16" s="56"/>
      <c r="E16" s="56"/>
      <c r="F16" s="56"/>
      <c r="G16" s="56"/>
      <c r="H16" s="56"/>
      <c r="I16" s="56"/>
      <c r="J16" s="56"/>
      <c r="K16" s="56"/>
      <c r="L16" s="56"/>
      <c r="M16" s="56"/>
      <c r="N16" s="56"/>
      <c r="O16" s="56"/>
      <c r="P16" s="56"/>
      <c r="Q16" s="26">
        <f t="shared" si="0"/>
        <v>0</v>
      </c>
      <c r="R16" s="27">
        <f t="shared" si="1"/>
        <v>0</v>
      </c>
      <c r="S16" s="3"/>
    </row>
    <row r="17" spans="1:20" x14ac:dyDescent="0.15">
      <c r="A17" s="5">
        <v>12</v>
      </c>
      <c r="B17" s="65"/>
      <c r="C17" s="56"/>
      <c r="D17" s="56"/>
      <c r="E17" s="56"/>
      <c r="F17" s="56"/>
      <c r="G17" s="56"/>
      <c r="H17" s="56"/>
      <c r="I17" s="56"/>
      <c r="J17" s="56"/>
      <c r="K17" s="56"/>
      <c r="L17" s="56"/>
      <c r="M17" s="56"/>
      <c r="N17" s="56"/>
      <c r="O17" s="56"/>
      <c r="P17" s="56"/>
      <c r="Q17" s="26">
        <f t="shared" si="0"/>
        <v>0</v>
      </c>
      <c r="R17" s="27">
        <f t="shared" si="1"/>
        <v>0</v>
      </c>
      <c r="S17" s="3"/>
    </row>
    <row r="18" spans="1:20" x14ac:dyDescent="0.15">
      <c r="A18" s="5">
        <v>13</v>
      </c>
      <c r="B18" s="65"/>
      <c r="C18" s="56"/>
      <c r="D18" s="56"/>
      <c r="E18" s="56"/>
      <c r="F18" s="56"/>
      <c r="G18" s="56"/>
      <c r="H18" s="56"/>
      <c r="I18" s="56"/>
      <c r="J18" s="56"/>
      <c r="K18" s="56"/>
      <c r="L18" s="56"/>
      <c r="M18" s="56"/>
      <c r="N18" s="56"/>
      <c r="O18" s="56"/>
      <c r="P18" s="56"/>
      <c r="Q18" s="26">
        <f t="shared" si="0"/>
        <v>0</v>
      </c>
      <c r="R18" s="27">
        <f t="shared" si="1"/>
        <v>0</v>
      </c>
      <c r="S18" s="3"/>
    </row>
    <row r="19" spans="1:20" x14ac:dyDescent="0.15">
      <c r="A19" s="5">
        <v>14</v>
      </c>
      <c r="B19" s="65"/>
      <c r="C19" s="56"/>
      <c r="D19" s="56"/>
      <c r="E19" s="56"/>
      <c r="F19" s="56"/>
      <c r="G19" s="56"/>
      <c r="H19" s="56"/>
      <c r="I19" s="56"/>
      <c r="J19" s="56"/>
      <c r="K19" s="56"/>
      <c r="L19" s="56"/>
      <c r="M19" s="56"/>
      <c r="N19" s="56"/>
      <c r="O19" s="56"/>
      <c r="P19" s="56"/>
      <c r="Q19" s="26">
        <f t="shared" si="0"/>
        <v>0</v>
      </c>
      <c r="R19" s="27">
        <f t="shared" si="1"/>
        <v>0</v>
      </c>
      <c r="S19" s="3"/>
    </row>
    <row r="20" spans="1:20" ht="14" thickBot="1" x14ac:dyDescent="0.2">
      <c r="A20" s="5">
        <v>15</v>
      </c>
      <c r="B20" s="65"/>
      <c r="C20" s="56"/>
      <c r="D20" s="56"/>
      <c r="E20" s="56"/>
      <c r="F20" s="56"/>
      <c r="G20" s="56"/>
      <c r="H20" s="56"/>
      <c r="I20" s="56"/>
      <c r="J20" s="56"/>
      <c r="K20" s="56"/>
      <c r="L20" s="56"/>
      <c r="M20" s="56"/>
      <c r="N20" s="56"/>
      <c r="O20" s="56"/>
      <c r="P20" s="56"/>
      <c r="Q20" s="26">
        <f t="shared" si="0"/>
        <v>0</v>
      </c>
      <c r="R20" s="27">
        <f t="shared" si="1"/>
        <v>0</v>
      </c>
      <c r="S20" s="3"/>
    </row>
    <row r="21" spans="1:20" s="4" customFormat="1" ht="27" thickBot="1" x14ac:dyDescent="0.2">
      <c r="A21" s="29" t="s">
        <v>14</v>
      </c>
      <c r="B21" s="44">
        <f t="shared" ref="B21:P21" si="2">SUM(B6:B20)</f>
        <v>0</v>
      </c>
      <c r="C21" s="30">
        <f t="shared" si="2"/>
        <v>0</v>
      </c>
      <c r="D21" s="30">
        <f t="shared" si="2"/>
        <v>0</v>
      </c>
      <c r="E21" s="30">
        <f t="shared" si="2"/>
        <v>0</v>
      </c>
      <c r="F21" s="30">
        <f t="shared" si="2"/>
        <v>0</v>
      </c>
      <c r="G21" s="30">
        <f t="shared" si="2"/>
        <v>0</v>
      </c>
      <c r="H21" s="30">
        <f t="shared" si="2"/>
        <v>0</v>
      </c>
      <c r="I21" s="30">
        <f t="shared" si="2"/>
        <v>0</v>
      </c>
      <c r="J21" s="30">
        <f t="shared" si="2"/>
        <v>0</v>
      </c>
      <c r="K21" s="30">
        <f t="shared" si="2"/>
        <v>0</v>
      </c>
      <c r="L21" s="30">
        <f t="shared" si="2"/>
        <v>0</v>
      </c>
      <c r="M21" s="30">
        <f t="shared" si="2"/>
        <v>0</v>
      </c>
      <c r="N21" s="30">
        <f t="shared" si="2"/>
        <v>0</v>
      </c>
      <c r="O21" s="30">
        <f t="shared" si="2"/>
        <v>0</v>
      </c>
      <c r="P21" s="30">
        <f t="shared" si="2"/>
        <v>0</v>
      </c>
      <c r="Q21" s="30">
        <f t="shared" si="0"/>
        <v>0</v>
      </c>
      <c r="R21" s="31">
        <f>+B21-Q21</f>
        <v>0</v>
      </c>
      <c r="S21" s="26"/>
      <c r="T21"/>
    </row>
    <row r="22" spans="1:20" x14ac:dyDescent="0.15">
      <c r="A22" s="5">
        <v>16</v>
      </c>
      <c r="B22" s="65"/>
      <c r="C22" s="56"/>
      <c r="D22" s="56"/>
      <c r="E22" s="56"/>
      <c r="F22" s="56"/>
      <c r="G22" s="56"/>
      <c r="H22" s="56"/>
      <c r="I22" s="56"/>
      <c r="J22" s="56"/>
      <c r="K22" s="56"/>
      <c r="L22" s="56"/>
      <c r="M22" s="56"/>
      <c r="N22" s="56"/>
      <c r="O22" s="56"/>
      <c r="P22" s="56"/>
      <c r="Q22" s="26">
        <f t="shared" si="0"/>
        <v>0</v>
      </c>
      <c r="R22" s="27">
        <f t="shared" si="1"/>
        <v>0</v>
      </c>
      <c r="S22" s="3"/>
    </row>
    <row r="23" spans="1:20" x14ac:dyDescent="0.15">
      <c r="A23" s="5">
        <v>17</v>
      </c>
      <c r="B23" s="65"/>
      <c r="C23" s="56"/>
      <c r="D23" s="56"/>
      <c r="E23" s="56"/>
      <c r="F23" s="56"/>
      <c r="G23" s="56"/>
      <c r="H23" s="56"/>
      <c r="I23" s="56"/>
      <c r="J23" s="56"/>
      <c r="K23" s="56"/>
      <c r="L23" s="56"/>
      <c r="M23" s="56"/>
      <c r="N23" s="56"/>
      <c r="O23" s="56"/>
      <c r="P23" s="56"/>
      <c r="Q23" s="26">
        <f t="shared" si="0"/>
        <v>0</v>
      </c>
      <c r="R23" s="27">
        <f t="shared" si="1"/>
        <v>0</v>
      </c>
      <c r="S23" s="3"/>
    </row>
    <row r="24" spans="1:20" x14ac:dyDescent="0.15">
      <c r="A24" s="5">
        <v>18</v>
      </c>
      <c r="B24" s="65"/>
      <c r="C24" s="56"/>
      <c r="D24" s="56"/>
      <c r="E24" s="56"/>
      <c r="F24" s="56"/>
      <c r="G24" s="56"/>
      <c r="H24" s="56"/>
      <c r="I24" s="56"/>
      <c r="J24" s="56"/>
      <c r="K24" s="56"/>
      <c r="L24" s="56"/>
      <c r="M24" s="56"/>
      <c r="N24" s="56"/>
      <c r="O24" s="56"/>
      <c r="P24" s="56"/>
      <c r="Q24" s="26">
        <f t="shared" si="0"/>
        <v>0</v>
      </c>
      <c r="R24" s="27">
        <f t="shared" si="1"/>
        <v>0</v>
      </c>
      <c r="S24" s="3"/>
    </row>
    <row r="25" spans="1:20" x14ac:dyDescent="0.15">
      <c r="A25" s="5">
        <v>19</v>
      </c>
      <c r="B25" s="65"/>
      <c r="C25" s="56"/>
      <c r="D25" s="56"/>
      <c r="E25" s="56"/>
      <c r="F25" s="56"/>
      <c r="G25" s="56"/>
      <c r="H25" s="56"/>
      <c r="I25" s="56"/>
      <c r="J25" s="56"/>
      <c r="K25" s="56"/>
      <c r="L25" s="56"/>
      <c r="M25" s="56"/>
      <c r="N25" s="56"/>
      <c r="O25" s="56"/>
      <c r="P25" s="56"/>
      <c r="Q25" s="26">
        <f t="shared" si="0"/>
        <v>0</v>
      </c>
      <c r="R25" s="27">
        <f t="shared" si="1"/>
        <v>0</v>
      </c>
      <c r="S25" s="3"/>
    </row>
    <row r="26" spans="1:20" x14ac:dyDescent="0.15">
      <c r="A26" s="5">
        <v>20</v>
      </c>
      <c r="B26" s="65"/>
      <c r="C26" s="56"/>
      <c r="D26" s="56"/>
      <c r="E26" s="56"/>
      <c r="F26" s="56"/>
      <c r="G26" s="56"/>
      <c r="H26" s="56"/>
      <c r="I26" s="56"/>
      <c r="J26" s="56"/>
      <c r="K26" s="56"/>
      <c r="L26" s="56"/>
      <c r="M26" s="56"/>
      <c r="N26" s="56"/>
      <c r="O26" s="56"/>
      <c r="P26" s="56"/>
      <c r="Q26" s="26">
        <f t="shared" si="0"/>
        <v>0</v>
      </c>
      <c r="R26" s="27">
        <f t="shared" si="1"/>
        <v>0</v>
      </c>
      <c r="S26" s="3"/>
    </row>
    <row r="27" spans="1:20" x14ac:dyDescent="0.15">
      <c r="A27" s="5">
        <v>21</v>
      </c>
      <c r="B27" s="65"/>
      <c r="C27" s="56"/>
      <c r="D27" s="56"/>
      <c r="E27" s="56"/>
      <c r="F27" s="56"/>
      <c r="G27" s="56"/>
      <c r="H27" s="56"/>
      <c r="I27" s="56"/>
      <c r="J27" s="56"/>
      <c r="K27" s="56"/>
      <c r="L27" s="56"/>
      <c r="M27" s="56"/>
      <c r="N27" s="56"/>
      <c r="O27" s="56"/>
      <c r="P27" s="56"/>
      <c r="Q27" s="26">
        <f t="shared" si="0"/>
        <v>0</v>
      </c>
      <c r="R27" s="27">
        <f t="shared" si="1"/>
        <v>0</v>
      </c>
      <c r="S27" s="3"/>
    </row>
    <row r="28" spans="1:20" x14ac:dyDescent="0.15">
      <c r="A28" s="5">
        <v>22</v>
      </c>
      <c r="B28" s="65"/>
      <c r="C28" s="56"/>
      <c r="D28" s="56"/>
      <c r="E28" s="56"/>
      <c r="F28" s="56"/>
      <c r="G28" s="56"/>
      <c r="H28" s="56"/>
      <c r="I28" s="56"/>
      <c r="J28" s="56"/>
      <c r="K28" s="56"/>
      <c r="L28" s="56"/>
      <c r="M28" s="56"/>
      <c r="N28" s="56"/>
      <c r="O28" s="56"/>
      <c r="P28" s="56"/>
      <c r="Q28" s="26">
        <f t="shared" si="0"/>
        <v>0</v>
      </c>
      <c r="R28" s="27">
        <f t="shared" si="1"/>
        <v>0</v>
      </c>
      <c r="S28" s="3"/>
    </row>
    <row r="29" spans="1:20" x14ac:dyDescent="0.15">
      <c r="A29" s="5">
        <v>23</v>
      </c>
      <c r="B29" s="65"/>
      <c r="C29" s="56"/>
      <c r="D29" s="56"/>
      <c r="E29" s="56"/>
      <c r="F29" s="56"/>
      <c r="G29" s="56"/>
      <c r="H29" s="56"/>
      <c r="I29" s="56"/>
      <c r="J29" s="56"/>
      <c r="K29" s="56"/>
      <c r="L29" s="56"/>
      <c r="M29" s="56"/>
      <c r="N29" s="56"/>
      <c r="O29" s="56"/>
      <c r="P29" s="56"/>
      <c r="Q29" s="26">
        <f t="shared" si="0"/>
        <v>0</v>
      </c>
      <c r="R29" s="27">
        <f t="shared" si="1"/>
        <v>0</v>
      </c>
      <c r="S29" s="3"/>
    </row>
    <row r="30" spans="1:20" x14ac:dyDescent="0.15">
      <c r="A30" s="5">
        <v>24</v>
      </c>
      <c r="B30" s="65"/>
      <c r="C30" s="56"/>
      <c r="D30" s="56"/>
      <c r="E30" s="56"/>
      <c r="F30" s="56"/>
      <c r="G30" s="56"/>
      <c r="H30" s="56"/>
      <c r="I30" s="56"/>
      <c r="J30" s="56"/>
      <c r="K30" s="56"/>
      <c r="L30" s="56"/>
      <c r="M30" s="56"/>
      <c r="N30" s="56"/>
      <c r="O30" s="56"/>
      <c r="P30" s="56"/>
      <c r="Q30" s="26">
        <f t="shared" si="0"/>
        <v>0</v>
      </c>
      <c r="R30" s="27">
        <f t="shared" si="1"/>
        <v>0</v>
      </c>
      <c r="S30" s="3"/>
    </row>
    <row r="31" spans="1:20" x14ac:dyDescent="0.15">
      <c r="A31" s="5">
        <v>25</v>
      </c>
      <c r="B31" s="65"/>
      <c r="C31" s="56"/>
      <c r="D31" s="56"/>
      <c r="E31" s="56"/>
      <c r="F31" s="56"/>
      <c r="G31" s="56"/>
      <c r="H31" s="56"/>
      <c r="I31" s="56"/>
      <c r="J31" s="56"/>
      <c r="K31" s="56"/>
      <c r="L31" s="56"/>
      <c r="M31" s="56"/>
      <c r="N31" s="56"/>
      <c r="O31" s="56"/>
      <c r="P31" s="56"/>
      <c r="Q31" s="26">
        <f t="shared" si="0"/>
        <v>0</v>
      </c>
      <c r="R31" s="27">
        <f t="shared" si="1"/>
        <v>0</v>
      </c>
      <c r="S31" s="3"/>
    </row>
    <row r="32" spans="1:20" x14ac:dyDescent="0.15">
      <c r="A32" s="5">
        <v>26</v>
      </c>
      <c r="B32" s="65"/>
      <c r="C32" s="56"/>
      <c r="D32" s="56"/>
      <c r="E32" s="56"/>
      <c r="F32" s="56"/>
      <c r="G32" s="56"/>
      <c r="H32" s="56"/>
      <c r="I32" s="56"/>
      <c r="J32" s="56"/>
      <c r="K32" s="56"/>
      <c r="L32" s="56"/>
      <c r="M32" s="56"/>
      <c r="N32" s="56"/>
      <c r="O32" s="56"/>
      <c r="P32" s="56"/>
      <c r="Q32" s="26">
        <f t="shared" si="0"/>
        <v>0</v>
      </c>
      <c r="R32" s="27">
        <f t="shared" si="1"/>
        <v>0</v>
      </c>
      <c r="S32" s="3"/>
    </row>
    <row r="33" spans="1:19" x14ac:dyDescent="0.15">
      <c r="A33" s="5">
        <v>27</v>
      </c>
      <c r="B33" s="65"/>
      <c r="C33" s="56"/>
      <c r="D33" s="56"/>
      <c r="E33" s="56"/>
      <c r="F33" s="56"/>
      <c r="G33" s="56"/>
      <c r="H33" s="56"/>
      <c r="I33" s="56"/>
      <c r="J33" s="56"/>
      <c r="K33" s="56"/>
      <c r="L33" s="56"/>
      <c r="M33" s="56"/>
      <c r="N33" s="56"/>
      <c r="O33" s="56"/>
      <c r="P33" s="56"/>
      <c r="Q33" s="26">
        <f t="shared" si="0"/>
        <v>0</v>
      </c>
      <c r="R33" s="27">
        <f t="shared" si="1"/>
        <v>0</v>
      </c>
      <c r="S33" s="3"/>
    </row>
    <row r="34" spans="1:19" x14ac:dyDescent="0.15">
      <c r="A34" s="5">
        <v>28</v>
      </c>
      <c r="B34" s="65"/>
      <c r="C34" s="56"/>
      <c r="D34" s="56"/>
      <c r="E34" s="56"/>
      <c r="F34" s="56"/>
      <c r="G34" s="56"/>
      <c r="H34" s="56"/>
      <c r="I34" s="56"/>
      <c r="J34" s="56"/>
      <c r="K34" s="56"/>
      <c r="L34" s="56"/>
      <c r="M34" s="56"/>
      <c r="N34" s="56"/>
      <c r="O34" s="56"/>
      <c r="P34" s="56"/>
      <c r="Q34" s="26">
        <f t="shared" si="0"/>
        <v>0</v>
      </c>
      <c r="R34" s="27">
        <f t="shared" si="1"/>
        <v>0</v>
      </c>
      <c r="S34" s="3"/>
    </row>
    <row r="35" spans="1:19" x14ac:dyDescent="0.15">
      <c r="A35" s="5">
        <v>29</v>
      </c>
      <c r="B35" s="65"/>
      <c r="C35" s="56"/>
      <c r="D35" s="56"/>
      <c r="E35" s="56"/>
      <c r="F35" s="56"/>
      <c r="G35" s="56"/>
      <c r="H35" s="56"/>
      <c r="I35" s="56"/>
      <c r="J35" s="56"/>
      <c r="K35" s="56"/>
      <c r="L35" s="56"/>
      <c r="M35" s="56"/>
      <c r="N35" s="56"/>
      <c r="O35" s="56"/>
      <c r="P35" s="56"/>
      <c r="Q35" s="26">
        <f t="shared" si="0"/>
        <v>0</v>
      </c>
      <c r="R35" s="27">
        <f t="shared" si="1"/>
        <v>0</v>
      </c>
      <c r="S35" s="3"/>
    </row>
    <row r="36" spans="1:19" x14ac:dyDescent="0.15">
      <c r="A36" s="5">
        <v>30</v>
      </c>
      <c r="B36" s="65"/>
      <c r="C36" s="56"/>
      <c r="D36" s="56"/>
      <c r="E36" s="56"/>
      <c r="F36" s="56"/>
      <c r="G36" s="56"/>
      <c r="H36" s="56"/>
      <c r="I36" s="56"/>
      <c r="J36" s="56"/>
      <c r="K36" s="56"/>
      <c r="L36" s="56"/>
      <c r="M36" s="56"/>
      <c r="N36" s="56"/>
      <c r="O36" s="56"/>
      <c r="P36" s="56"/>
      <c r="Q36" s="26">
        <f t="shared" si="0"/>
        <v>0</v>
      </c>
      <c r="R36" s="27">
        <f t="shared" si="1"/>
        <v>0</v>
      </c>
      <c r="S36" s="3"/>
    </row>
    <row r="37" spans="1:19" ht="14" thickBot="1" x14ac:dyDescent="0.2">
      <c r="A37" s="5">
        <v>31</v>
      </c>
      <c r="B37" s="66"/>
      <c r="C37" s="58"/>
      <c r="D37" s="58"/>
      <c r="E37" s="58"/>
      <c r="F37" s="58"/>
      <c r="G37" s="58"/>
      <c r="H37" s="58"/>
      <c r="I37" s="58"/>
      <c r="J37" s="58"/>
      <c r="K37" s="58"/>
      <c r="L37" s="58"/>
      <c r="M37" s="58"/>
      <c r="N37" s="58"/>
      <c r="O37" s="58"/>
      <c r="P37" s="58"/>
      <c r="Q37" s="26">
        <f t="shared" si="0"/>
        <v>0</v>
      </c>
      <c r="R37" s="27">
        <f t="shared" si="1"/>
        <v>0</v>
      </c>
      <c r="S37" s="3"/>
    </row>
    <row r="38" spans="1:19" ht="27" thickBot="1" x14ac:dyDescent="0.2">
      <c r="A38" s="25" t="s">
        <v>44</v>
      </c>
      <c r="B38" s="46">
        <f t="shared" ref="B38:P38" si="3">SUM(B21:B37)</f>
        <v>0</v>
      </c>
      <c r="C38" s="32">
        <f t="shared" si="3"/>
        <v>0</v>
      </c>
      <c r="D38" s="32">
        <f t="shared" si="3"/>
        <v>0</v>
      </c>
      <c r="E38" s="32">
        <f t="shared" si="3"/>
        <v>0</v>
      </c>
      <c r="F38" s="32">
        <f t="shared" si="3"/>
        <v>0</v>
      </c>
      <c r="G38" s="32">
        <f t="shared" si="3"/>
        <v>0</v>
      </c>
      <c r="H38" s="32">
        <f t="shared" si="3"/>
        <v>0</v>
      </c>
      <c r="I38" s="32">
        <f t="shared" si="3"/>
        <v>0</v>
      </c>
      <c r="J38" s="32">
        <f t="shared" si="3"/>
        <v>0</v>
      </c>
      <c r="K38" s="32">
        <f t="shared" si="3"/>
        <v>0</v>
      </c>
      <c r="L38" s="32">
        <f t="shared" si="3"/>
        <v>0</v>
      </c>
      <c r="M38" s="32">
        <f t="shared" si="3"/>
        <v>0</v>
      </c>
      <c r="N38" s="32">
        <f t="shared" si="3"/>
        <v>0</v>
      </c>
      <c r="O38" s="32">
        <f t="shared" si="3"/>
        <v>0</v>
      </c>
      <c r="P38" s="32">
        <f t="shared" si="3"/>
        <v>0</v>
      </c>
      <c r="Q38" s="32">
        <f t="shared" si="0"/>
        <v>0</v>
      </c>
      <c r="R38" s="31">
        <f>+B38-Q38</f>
        <v>0</v>
      </c>
      <c r="S38" s="3"/>
    </row>
    <row r="39" spans="1:19" ht="26" x14ac:dyDescent="0.15">
      <c r="A39" s="25" t="s">
        <v>45</v>
      </c>
      <c r="B39" s="45">
        <f>-B4+B38</f>
        <v>0</v>
      </c>
      <c r="C39" s="32">
        <f t="shared" ref="C39:Q39" si="4">+C4-C38</f>
        <v>0</v>
      </c>
      <c r="D39" s="32">
        <f t="shared" si="4"/>
        <v>0</v>
      </c>
      <c r="E39" s="32">
        <f t="shared" si="4"/>
        <v>0</v>
      </c>
      <c r="F39" s="32">
        <f t="shared" si="4"/>
        <v>0</v>
      </c>
      <c r="G39" s="32">
        <f t="shared" si="4"/>
        <v>0</v>
      </c>
      <c r="H39" s="32">
        <f t="shared" si="4"/>
        <v>0</v>
      </c>
      <c r="I39" s="32">
        <f t="shared" si="4"/>
        <v>0</v>
      </c>
      <c r="J39" s="32">
        <f t="shared" si="4"/>
        <v>0</v>
      </c>
      <c r="K39" s="32">
        <f t="shared" si="4"/>
        <v>0</v>
      </c>
      <c r="L39" s="32">
        <f t="shared" si="4"/>
        <v>0</v>
      </c>
      <c r="M39" s="32">
        <f t="shared" si="4"/>
        <v>0</v>
      </c>
      <c r="N39" s="32">
        <f t="shared" si="4"/>
        <v>0</v>
      </c>
      <c r="O39" s="32">
        <f t="shared" si="4"/>
        <v>0</v>
      </c>
      <c r="P39" s="32">
        <f t="shared" si="4"/>
        <v>0</v>
      </c>
      <c r="Q39" s="32">
        <f t="shared" si="4"/>
        <v>0</v>
      </c>
      <c r="R39" s="32">
        <f>+R4+R38</f>
        <v>0</v>
      </c>
      <c r="S39" s="3"/>
    </row>
    <row r="40" spans="1:19" x14ac:dyDescent="0.15">
      <c r="A40" s="5"/>
      <c r="B40" s="47"/>
      <c r="C40" s="33"/>
      <c r="D40" s="33"/>
      <c r="E40" s="33"/>
      <c r="F40" s="33"/>
      <c r="G40" s="33"/>
      <c r="H40" s="33"/>
      <c r="I40" s="33"/>
      <c r="J40" s="33"/>
      <c r="K40" s="33"/>
      <c r="L40" s="33"/>
      <c r="M40" s="33"/>
      <c r="N40" s="33"/>
      <c r="O40" s="33"/>
      <c r="P40" s="33"/>
      <c r="Q40" s="33"/>
      <c r="R40" s="33"/>
      <c r="S40" s="3"/>
    </row>
    <row r="41" spans="1:19" ht="26" x14ac:dyDescent="0.15">
      <c r="A41" s="25" t="s">
        <v>15</v>
      </c>
      <c r="B41" s="42">
        <f>+'Monthly Budget'!B29</f>
        <v>0</v>
      </c>
      <c r="C41" s="42">
        <f>+'Monthly Budget'!C29</f>
        <v>0</v>
      </c>
      <c r="D41" s="42">
        <f>+'Monthly Budget'!D29</f>
        <v>0</v>
      </c>
      <c r="E41" s="42">
        <f>+'Monthly Budget'!E29</f>
        <v>0</v>
      </c>
      <c r="F41" s="42">
        <f>+'Monthly Budget'!F29</f>
        <v>0</v>
      </c>
      <c r="G41" s="42">
        <f>+'Monthly Budget'!G29</f>
        <v>0</v>
      </c>
      <c r="H41" s="42">
        <f>+'Monthly Budget'!H29</f>
        <v>0</v>
      </c>
      <c r="I41" s="42">
        <f>+'Monthly Budget'!I29</f>
        <v>0</v>
      </c>
      <c r="J41" s="42">
        <f>+'Monthly Budget'!J29</f>
        <v>0</v>
      </c>
      <c r="K41" s="42">
        <f>+'Monthly Budget'!K29</f>
        <v>0</v>
      </c>
      <c r="L41" s="42">
        <f>+'Monthly Budget'!L29</f>
        <v>0</v>
      </c>
      <c r="M41" s="42">
        <f>+'Monthly Budget'!M29</f>
        <v>0</v>
      </c>
      <c r="N41" s="42">
        <f>+'Monthly Budget'!N29</f>
        <v>0</v>
      </c>
      <c r="O41" s="42">
        <f>+'Monthly Budget'!O29</f>
        <v>0</v>
      </c>
      <c r="P41" s="42">
        <f>+'Monthly Budget'!P29</f>
        <v>0</v>
      </c>
      <c r="Q41" s="42">
        <f>+'Monthly Budget'!Q29</f>
        <v>0</v>
      </c>
      <c r="R41" s="42">
        <f>+'Monthly Budget'!R29</f>
        <v>0</v>
      </c>
      <c r="S41" s="3"/>
    </row>
    <row r="42" spans="1:19" ht="26" x14ac:dyDescent="0.15">
      <c r="A42" s="25" t="s">
        <v>46</v>
      </c>
      <c r="B42" s="42">
        <f>+'Actual Totals'!B31</f>
        <v>0</v>
      </c>
      <c r="C42" s="42">
        <f>+'Actual Totals'!C31</f>
        <v>0</v>
      </c>
      <c r="D42" s="42">
        <f>+'Actual Totals'!D31</f>
        <v>0</v>
      </c>
      <c r="E42" s="42">
        <f>+'Actual Totals'!E31</f>
        <v>0</v>
      </c>
      <c r="F42" s="42">
        <f>+'Actual Totals'!F31</f>
        <v>0</v>
      </c>
      <c r="G42" s="42">
        <f>+'Actual Totals'!G31</f>
        <v>0</v>
      </c>
      <c r="H42" s="42">
        <f>+'Actual Totals'!H31</f>
        <v>0</v>
      </c>
      <c r="I42" s="42">
        <f>+'Actual Totals'!I31</f>
        <v>0</v>
      </c>
      <c r="J42" s="42">
        <f>+'Actual Totals'!J31</f>
        <v>0</v>
      </c>
      <c r="K42" s="42">
        <f>+'Actual Totals'!K31</f>
        <v>0</v>
      </c>
      <c r="L42" s="42">
        <f>+'Actual Totals'!L31</f>
        <v>0</v>
      </c>
      <c r="M42" s="42">
        <f>+'Actual Totals'!M31</f>
        <v>0</v>
      </c>
      <c r="N42" s="42">
        <f>+'Actual Totals'!N31</f>
        <v>0</v>
      </c>
      <c r="O42" s="42">
        <f>+'Actual Totals'!O31</f>
        <v>0</v>
      </c>
      <c r="P42" s="42">
        <f>+'Actual Totals'!P31</f>
        <v>0</v>
      </c>
      <c r="Q42" s="42">
        <f>+'Actual Totals'!Q31</f>
        <v>0</v>
      </c>
      <c r="R42" s="42">
        <f>+'Actual Totals'!R31</f>
        <v>0</v>
      </c>
      <c r="S42" s="3"/>
    </row>
    <row r="43" spans="1:19" ht="26" x14ac:dyDescent="0.15">
      <c r="A43" s="25" t="s">
        <v>47</v>
      </c>
      <c r="B43" s="42">
        <f>-B41+B42</f>
        <v>0</v>
      </c>
      <c r="C43" s="42">
        <f t="shared" ref="C43:Q43" si="5">+C41-C42</f>
        <v>0</v>
      </c>
      <c r="D43" s="42">
        <f t="shared" si="5"/>
        <v>0</v>
      </c>
      <c r="E43" s="42">
        <f t="shared" si="5"/>
        <v>0</v>
      </c>
      <c r="F43" s="42">
        <f t="shared" si="5"/>
        <v>0</v>
      </c>
      <c r="G43" s="42">
        <f t="shared" si="5"/>
        <v>0</v>
      </c>
      <c r="H43" s="42">
        <f t="shared" si="5"/>
        <v>0</v>
      </c>
      <c r="I43" s="42">
        <f t="shared" si="5"/>
        <v>0</v>
      </c>
      <c r="J43" s="42">
        <f t="shared" si="5"/>
        <v>0</v>
      </c>
      <c r="K43" s="42">
        <f t="shared" si="5"/>
        <v>0</v>
      </c>
      <c r="L43" s="42">
        <f t="shared" si="5"/>
        <v>0</v>
      </c>
      <c r="M43" s="42">
        <f t="shared" si="5"/>
        <v>0</v>
      </c>
      <c r="N43" s="42">
        <f t="shared" si="5"/>
        <v>0</v>
      </c>
      <c r="O43" s="42">
        <f t="shared" si="5"/>
        <v>0</v>
      </c>
      <c r="P43" s="42">
        <f t="shared" si="5"/>
        <v>0</v>
      </c>
      <c r="Q43" s="42">
        <f t="shared" si="5"/>
        <v>0</v>
      </c>
      <c r="R43" s="42">
        <f>+R41+R42</f>
        <v>0</v>
      </c>
      <c r="S43" s="3"/>
    </row>
    <row r="44" spans="1:19" x14ac:dyDescent="0.15">
      <c r="A44" s="5"/>
      <c r="B44" s="42"/>
      <c r="S44" s="3"/>
    </row>
    <row r="45" spans="1:19" x14ac:dyDescent="0.15">
      <c r="A45" s="5"/>
      <c r="B45" s="5"/>
      <c r="C45" s="3"/>
      <c r="D45" s="3" t="s">
        <v>18</v>
      </c>
      <c r="E45" s="3"/>
      <c r="F45" s="3"/>
      <c r="G45" s="3"/>
      <c r="H45" s="5" t="s">
        <v>51</v>
      </c>
      <c r="I45" s="3"/>
      <c r="J45" s="3"/>
      <c r="K45" s="5"/>
      <c r="L45" s="5" t="s">
        <v>21</v>
      </c>
      <c r="M45" s="5"/>
      <c r="N45" s="3"/>
      <c r="O45" s="3"/>
      <c r="P45" s="3"/>
      <c r="Q45" s="3"/>
      <c r="R45" s="3"/>
      <c r="S45" s="3"/>
    </row>
    <row r="46" spans="1:19" x14ac:dyDescent="0.15">
      <c r="A46" s="25" t="s">
        <v>16</v>
      </c>
      <c r="B46" s="25"/>
      <c r="C46" s="34" t="s">
        <v>19</v>
      </c>
      <c r="D46" s="35"/>
      <c r="E46" s="36">
        <f>+B38</f>
        <v>0</v>
      </c>
      <c r="F46" s="3"/>
      <c r="G46" s="34" t="s">
        <v>19</v>
      </c>
      <c r="H46" s="35"/>
      <c r="I46" s="49">
        <f>+Jul!M46</f>
        <v>0</v>
      </c>
      <c r="J46" s="3"/>
      <c r="K46" s="50" t="s">
        <v>19</v>
      </c>
      <c r="L46" s="48"/>
      <c r="M46" s="49">
        <f>+B42</f>
        <v>0</v>
      </c>
      <c r="N46" s="3"/>
      <c r="O46" s="3"/>
      <c r="P46" s="3"/>
      <c r="Q46" s="3"/>
      <c r="R46" s="3"/>
      <c r="S46" s="3"/>
    </row>
    <row r="47" spans="1:19" ht="18" x14ac:dyDescent="0.2">
      <c r="A47" s="25" t="s">
        <v>17</v>
      </c>
      <c r="B47" s="25"/>
      <c r="C47" s="37" t="s">
        <v>20</v>
      </c>
      <c r="D47" s="38"/>
      <c r="E47" s="39">
        <f>+Q38</f>
        <v>0</v>
      </c>
      <c r="F47" s="23" t="s">
        <v>50</v>
      </c>
      <c r="G47" s="37" t="s">
        <v>20</v>
      </c>
      <c r="H47" s="38"/>
      <c r="I47" s="51">
        <f>+Jul!M47</f>
        <v>0</v>
      </c>
      <c r="J47" s="23" t="s">
        <v>49</v>
      </c>
      <c r="K47" s="53" t="s">
        <v>20</v>
      </c>
      <c r="L47" s="24"/>
      <c r="M47" s="51">
        <f>+Q42</f>
        <v>0</v>
      </c>
      <c r="N47" s="3"/>
      <c r="O47" s="3"/>
      <c r="P47" s="3"/>
      <c r="Q47" s="3"/>
      <c r="R47" s="3"/>
      <c r="S47" s="3"/>
    </row>
    <row r="48" spans="1:19" x14ac:dyDescent="0.15">
      <c r="A48" s="5"/>
      <c r="B48" s="5"/>
      <c r="C48" s="54" t="s">
        <v>53</v>
      </c>
      <c r="D48" s="40"/>
      <c r="E48" s="41">
        <f>+E46-E47</f>
        <v>0</v>
      </c>
      <c r="F48" s="3"/>
      <c r="G48" s="54" t="s">
        <v>53</v>
      </c>
      <c r="H48" s="40"/>
      <c r="I48" s="51">
        <f>+I46-I47</f>
        <v>0</v>
      </c>
      <c r="J48" s="3"/>
      <c r="K48" s="54" t="s">
        <v>53</v>
      </c>
      <c r="L48" s="52"/>
      <c r="M48" s="51">
        <f>+M46-M47</f>
        <v>0</v>
      </c>
      <c r="N48" s="3"/>
      <c r="O48" s="3"/>
      <c r="P48" s="3"/>
      <c r="Q48" s="3"/>
      <c r="R48" s="3"/>
      <c r="S48" s="3"/>
    </row>
    <row r="49" spans="1:19" x14ac:dyDescent="0.15">
      <c r="A49" s="5"/>
      <c r="B49" s="5"/>
      <c r="C49" s="3"/>
      <c r="D49" s="3"/>
      <c r="E49" s="3"/>
      <c r="F49" s="3"/>
      <c r="G49" s="3"/>
      <c r="H49" s="3"/>
      <c r="I49" s="3"/>
      <c r="J49" s="3"/>
      <c r="K49" s="3"/>
      <c r="L49" s="3"/>
      <c r="M49" s="3"/>
      <c r="N49" s="3"/>
      <c r="O49" s="3"/>
      <c r="P49" s="3"/>
      <c r="Q49" s="3"/>
      <c r="R49" s="3"/>
      <c r="S49" s="3"/>
    </row>
    <row r="50" spans="1:19" x14ac:dyDescent="0.15">
      <c r="A50" s="134" t="s">
        <v>293</v>
      </c>
      <c r="B50" s="5"/>
    </row>
    <row r="51" spans="1:19" x14ac:dyDescent="0.15">
      <c r="B51" s="5"/>
    </row>
  </sheetData>
  <sheetProtection password="CC33" sheet="1" objects="1" scenarios="1" formatCells="0" formatColumns="0" selectLockedCells="1"/>
  <phoneticPr fontId="2" type="noConversion"/>
  <printOptions gridLines="1"/>
  <pageMargins left="0.56000000000000005" right="0.51" top="1" bottom="1" header="0.5" footer="0.5"/>
  <pageSetup scale="56" orientation="landscape" horizontalDpi="300" verticalDpi="300" r:id="rId1"/>
  <headerFooter alignWithMargins="0">
    <oddHeader>&amp;C&amp;"Arial,Bold"&amp;12Monthly Budget</oddHeader>
    <oddFooter>&amp;L&amp;F
&amp;A&amp;R&amp;D &amp;T</oddFooter>
  </headerFooter>
  <colBreaks count="1" manualBreakCount="1">
    <brk id="10" max="47"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59999389629810485"/>
    <pageSetUpPr fitToPage="1"/>
  </sheetPr>
  <dimension ref="A1:T51"/>
  <sheetViews>
    <sheetView zoomScale="90" zoomScaleNormal="90" zoomScalePageLayoutView="9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8.83203125" defaultRowHeight="13" x14ac:dyDescent="0.15"/>
  <cols>
    <col min="1" max="1" width="13.6640625" style="2" customWidth="1"/>
    <col min="2" max="2" width="16.33203125" customWidth="1"/>
    <col min="3" max="16" width="13.6640625" customWidth="1"/>
    <col min="17" max="17" width="15.6640625" customWidth="1"/>
    <col min="18" max="18" width="14.6640625" customWidth="1"/>
  </cols>
  <sheetData>
    <row r="1" spans="1:19" s="59" customFormat="1" ht="18" x14ac:dyDescent="0.2">
      <c r="A1" s="22" t="s">
        <v>1</v>
      </c>
      <c r="B1" s="22" t="s">
        <v>35</v>
      </c>
      <c r="C1" s="22" t="s">
        <v>3</v>
      </c>
      <c r="D1" s="64">
        <f>'Monthly Budget'!$F$3</f>
        <v>0</v>
      </c>
      <c r="R1" s="24" t="s">
        <v>18</v>
      </c>
    </row>
    <row r="2" spans="1:19" s="5" customFormat="1" x14ac:dyDescent="0.15">
      <c r="C2" s="5" t="s">
        <v>28</v>
      </c>
      <c r="J2" s="380" t="s">
        <v>304</v>
      </c>
      <c r="M2" s="5" t="s">
        <v>336</v>
      </c>
      <c r="P2" s="5" t="s">
        <v>302</v>
      </c>
      <c r="Q2" s="5" t="s">
        <v>22</v>
      </c>
      <c r="R2" s="24" t="s">
        <v>52</v>
      </c>
    </row>
    <row r="3" spans="1:19" s="5" customFormat="1" ht="14" thickBot="1" x14ac:dyDescent="0.2">
      <c r="A3" s="24" t="s">
        <v>4</v>
      </c>
      <c r="B3" s="24" t="s">
        <v>5</v>
      </c>
      <c r="C3" s="5" t="s">
        <v>29</v>
      </c>
      <c r="D3" s="5" t="s">
        <v>6</v>
      </c>
      <c r="E3" s="5" t="s">
        <v>7</v>
      </c>
      <c r="F3" s="5" t="s">
        <v>8</v>
      </c>
      <c r="G3" s="5" t="s">
        <v>26</v>
      </c>
      <c r="H3" s="5" t="s">
        <v>27</v>
      </c>
      <c r="I3" s="5" t="s">
        <v>9</v>
      </c>
      <c r="J3" s="5" t="s">
        <v>303</v>
      </c>
      <c r="K3" s="5" t="s">
        <v>10</v>
      </c>
      <c r="L3" s="5" t="s">
        <v>11</v>
      </c>
      <c r="M3" s="5" t="s">
        <v>297</v>
      </c>
      <c r="N3" s="5" t="s">
        <v>12</v>
      </c>
      <c r="O3" s="5" t="s">
        <v>30</v>
      </c>
      <c r="P3" s="5" t="s">
        <v>301</v>
      </c>
      <c r="Q3" s="5" t="s">
        <v>23</v>
      </c>
      <c r="R3" s="24" t="s">
        <v>25</v>
      </c>
    </row>
    <row r="4" spans="1:19" s="1" customFormat="1" ht="27" thickBot="1" x14ac:dyDescent="0.2">
      <c r="A4" s="25" t="s">
        <v>13</v>
      </c>
      <c r="B4" s="42">
        <f>+'Monthly Budget'!B15</f>
        <v>0</v>
      </c>
      <c r="C4" s="26">
        <f>+'Monthly Budget'!C15</f>
        <v>0</v>
      </c>
      <c r="D4" s="26">
        <f>+'Monthly Budget'!D15</f>
        <v>0</v>
      </c>
      <c r="E4" s="26">
        <f>+'Monthly Budget'!E15</f>
        <v>0</v>
      </c>
      <c r="F4" s="26">
        <f>+'Monthly Budget'!F15</f>
        <v>0</v>
      </c>
      <c r="G4" s="26">
        <f>+'Monthly Budget'!G15</f>
        <v>0</v>
      </c>
      <c r="H4" s="26">
        <f>+'Monthly Budget'!H15</f>
        <v>0</v>
      </c>
      <c r="I4" s="26">
        <f>+'Monthly Budget'!I15</f>
        <v>0</v>
      </c>
      <c r="J4" s="26">
        <f>+'Monthly Budget'!J15</f>
        <v>0</v>
      </c>
      <c r="K4" s="26">
        <f>+'Monthly Budget'!K15</f>
        <v>0</v>
      </c>
      <c r="L4" s="26">
        <f>+'Monthly Budget'!L15</f>
        <v>0</v>
      </c>
      <c r="M4" s="26">
        <f>+'Monthly Budget'!M15</f>
        <v>0</v>
      </c>
      <c r="N4" s="26">
        <f>+'Monthly Budget'!N15</f>
        <v>0</v>
      </c>
      <c r="O4" s="26">
        <f>+'Monthly Budget'!O15</f>
        <v>0</v>
      </c>
      <c r="P4" s="26">
        <f>+'Monthly Budget'!P15</f>
        <v>0</v>
      </c>
      <c r="Q4" s="26">
        <f>SUM(C4:P4)</f>
        <v>0</v>
      </c>
      <c r="R4" s="55">
        <f>+B4-Q4</f>
        <v>0</v>
      </c>
      <c r="S4" s="26"/>
    </row>
    <row r="5" spans="1:19" x14ac:dyDescent="0.15">
      <c r="A5" s="5" t="s">
        <v>0</v>
      </c>
      <c r="B5" s="43"/>
      <c r="C5" s="28"/>
      <c r="D5" s="28"/>
      <c r="E5" s="28"/>
      <c r="F5" s="28"/>
      <c r="G5" s="28"/>
      <c r="H5" s="28"/>
      <c r="I5" s="28"/>
      <c r="J5" s="28"/>
      <c r="K5" s="28"/>
      <c r="L5" s="28"/>
      <c r="M5" s="28"/>
      <c r="N5" s="28"/>
      <c r="O5" s="28"/>
      <c r="P5" s="28"/>
      <c r="Q5" s="28"/>
      <c r="R5" s="28"/>
      <c r="S5" s="3"/>
    </row>
    <row r="6" spans="1:19" x14ac:dyDescent="0.15">
      <c r="A6" s="5">
        <v>1</v>
      </c>
      <c r="B6" s="65"/>
      <c r="C6" s="56"/>
      <c r="D6" s="56"/>
      <c r="E6" s="56"/>
      <c r="F6" s="56"/>
      <c r="G6" s="56"/>
      <c r="H6" s="56"/>
      <c r="I6" s="56"/>
      <c r="J6" s="56"/>
      <c r="K6" s="56"/>
      <c r="L6" s="56"/>
      <c r="M6" s="56"/>
      <c r="N6" s="56"/>
      <c r="O6" s="56"/>
      <c r="P6" s="56"/>
      <c r="Q6" s="26">
        <f t="shared" ref="Q6:Q38" si="0">SUM(C6:P6)</f>
        <v>0</v>
      </c>
      <c r="R6" s="27">
        <f>+B6-Q6</f>
        <v>0</v>
      </c>
      <c r="S6" s="3"/>
    </row>
    <row r="7" spans="1:19" x14ac:dyDescent="0.15">
      <c r="A7" s="5">
        <v>2</v>
      </c>
      <c r="B7" s="65"/>
      <c r="C7" s="56"/>
      <c r="D7" s="56"/>
      <c r="E7" s="56"/>
      <c r="F7" s="56"/>
      <c r="G7" s="56"/>
      <c r="H7" s="56"/>
      <c r="I7" s="56"/>
      <c r="J7" s="56"/>
      <c r="K7" s="56"/>
      <c r="L7" s="56"/>
      <c r="M7" s="56"/>
      <c r="N7" s="56"/>
      <c r="O7" s="56"/>
      <c r="P7" s="56"/>
      <c r="Q7" s="26">
        <f t="shared" si="0"/>
        <v>0</v>
      </c>
      <c r="R7" s="27">
        <f>+B7-Q7+R6</f>
        <v>0</v>
      </c>
      <c r="S7" s="3"/>
    </row>
    <row r="8" spans="1:19" x14ac:dyDescent="0.15">
      <c r="A8" s="5">
        <v>3</v>
      </c>
      <c r="B8" s="65"/>
      <c r="C8" s="56"/>
      <c r="D8" s="56"/>
      <c r="E8" s="56"/>
      <c r="F8" s="56"/>
      <c r="G8" s="56"/>
      <c r="H8" s="56"/>
      <c r="I8" s="56"/>
      <c r="J8" s="56"/>
      <c r="K8" s="56"/>
      <c r="L8" s="56"/>
      <c r="M8" s="56"/>
      <c r="N8" s="56"/>
      <c r="O8" s="56"/>
      <c r="P8" s="56"/>
      <c r="Q8" s="26">
        <f t="shared" si="0"/>
        <v>0</v>
      </c>
      <c r="R8" s="27">
        <f t="shared" ref="R8:R37" si="1">+B8-Q8+R7</f>
        <v>0</v>
      </c>
      <c r="S8" s="3"/>
    </row>
    <row r="9" spans="1:19" x14ac:dyDescent="0.15">
      <c r="A9" s="5">
        <v>4</v>
      </c>
      <c r="B9" s="65"/>
      <c r="C9" s="56"/>
      <c r="D9" s="56"/>
      <c r="E9" s="56"/>
      <c r="F9" s="56"/>
      <c r="G9" s="56"/>
      <c r="H9" s="56"/>
      <c r="I9" s="56"/>
      <c r="J9" s="56"/>
      <c r="K9" s="56"/>
      <c r="L9" s="56"/>
      <c r="M9" s="56"/>
      <c r="N9" s="56"/>
      <c r="O9" s="56"/>
      <c r="P9" s="56"/>
      <c r="Q9" s="26">
        <f t="shared" si="0"/>
        <v>0</v>
      </c>
      <c r="R9" s="27">
        <f t="shared" si="1"/>
        <v>0</v>
      </c>
      <c r="S9" s="3"/>
    </row>
    <row r="10" spans="1:19" x14ac:dyDescent="0.15">
      <c r="A10" s="5">
        <v>5</v>
      </c>
      <c r="B10" s="65"/>
      <c r="C10" s="56"/>
      <c r="D10" s="56"/>
      <c r="E10" s="56"/>
      <c r="F10" s="57"/>
      <c r="G10" s="56"/>
      <c r="H10" s="56"/>
      <c r="I10" s="56"/>
      <c r="J10" s="56"/>
      <c r="K10" s="56"/>
      <c r="L10" s="56"/>
      <c r="M10" s="56"/>
      <c r="N10" s="56"/>
      <c r="O10" s="56"/>
      <c r="P10" s="56"/>
      <c r="Q10" s="26">
        <f t="shared" si="0"/>
        <v>0</v>
      </c>
      <c r="R10" s="27">
        <f t="shared" si="1"/>
        <v>0</v>
      </c>
      <c r="S10" s="3"/>
    </row>
    <row r="11" spans="1:19" x14ac:dyDescent="0.15">
      <c r="A11" s="5">
        <v>6</v>
      </c>
      <c r="B11" s="65"/>
      <c r="C11" s="56"/>
      <c r="D11" s="56"/>
      <c r="E11" s="57"/>
      <c r="F11" s="56"/>
      <c r="G11" s="56"/>
      <c r="H11" s="56"/>
      <c r="I11" s="56"/>
      <c r="J11" s="56"/>
      <c r="K11" s="56"/>
      <c r="L11" s="56"/>
      <c r="M11" s="56"/>
      <c r="N11" s="56"/>
      <c r="O11" s="56"/>
      <c r="P11" s="56"/>
      <c r="Q11" s="26">
        <f t="shared" si="0"/>
        <v>0</v>
      </c>
      <c r="R11" s="27">
        <f t="shared" si="1"/>
        <v>0</v>
      </c>
      <c r="S11" s="3"/>
    </row>
    <row r="12" spans="1:19" x14ac:dyDescent="0.15">
      <c r="A12" s="5">
        <v>7</v>
      </c>
      <c r="B12" s="65"/>
      <c r="C12" s="56"/>
      <c r="D12" s="56"/>
      <c r="E12" s="56"/>
      <c r="F12" s="56"/>
      <c r="G12" s="56"/>
      <c r="H12" s="56"/>
      <c r="I12" s="56"/>
      <c r="J12" s="56"/>
      <c r="K12" s="56"/>
      <c r="L12" s="56"/>
      <c r="M12" s="56"/>
      <c r="N12" s="56"/>
      <c r="O12" s="56"/>
      <c r="P12" s="56"/>
      <c r="Q12" s="26">
        <f t="shared" si="0"/>
        <v>0</v>
      </c>
      <c r="R12" s="27">
        <f t="shared" si="1"/>
        <v>0</v>
      </c>
      <c r="S12" s="3"/>
    </row>
    <row r="13" spans="1:19" x14ac:dyDescent="0.15">
      <c r="A13" s="5">
        <v>8</v>
      </c>
      <c r="B13" s="65"/>
      <c r="C13" s="56"/>
      <c r="D13" s="56"/>
      <c r="E13" s="56"/>
      <c r="F13" s="56"/>
      <c r="G13" s="56"/>
      <c r="H13" s="56"/>
      <c r="I13" s="56"/>
      <c r="J13" s="56"/>
      <c r="K13" s="56"/>
      <c r="L13" s="56"/>
      <c r="M13" s="56"/>
      <c r="N13" s="56"/>
      <c r="O13" s="56"/>
      <c r="P13" s="56"/>
      <c r="Q13" s="26">
        <f t="shared" si="0"/>
        <v>0</v>
      </c>
      <c r="R13" s="27">
        <f t="shared" si="1"/>
        <v>0</v>
      </c>
      <c r="S13" s="3"/>
    </row>
    <row r="14" spans="1:19" x14ac:dyDescent="0.15">
      <c r="A14" s="5">
        <v>9</v>
      </c>
      <c r="B14" s="65"/>
      <c r="C14" s="56"/>
      <c r="D14" s="56"/>
      <c r="E14" s="56"/>
      <c r="F14" s="56"/>
      <c r="G14" s="56"/>
      <c r="H14" s="57"/>
      <c r="I14" s="56"/>
      <c r="J14" s="56"/>
      <c r="K14" s="56"/>
      <c r="L14" s="56"/>
      <c r="M14" s="56"/>
      <c r="N14" s="56"/>
      <c r="O14" s="56"/>
      <c r="P14" s="56"/>
      <c r="Q14" s="26">
        <f t="shared" si="0"/>
        <v>0</v>
      </c>
      <c r="R14" s="27">
        <f t="shared" si="1"/>
        <v>0</v>
      </c>
      <c r="S14" s="3"/>
    </row>
    <row r="15" spans="1:19" x14ac:dyDescent="0.15">
      <c r="A15" s="5">
        <v>10</v>
      </c>
      <c r="B15" s="65"/>
      <c r="C15" s="56"/>
      <c r="D15" s="56"/>
      <c r="E15" s="56"/>
      <c r="F15" s="56"/>
      <c r="G15" s="56"/>
      <c r="H15" s="57"/>
      <c r="I15" s="56"/>
      <c r="J15" s="56"/>
      <c r="K15" s="56"/>
      <c r="L15" s="56"/>
      <c r="M15" s="56"/>
      <c r="N15" s="56"/>
      <c r="O15" s="56"/>
      <c r="P15" s="56"/>
      <c r="Q15" s="26">
        <f t="shared" si="0"/>
        <v>0</v>
      </c>
      <c r="R15" s="27">
        <f t="shared" si="1"/>
        <v>0</v>
      </c>
      <c r="S15" s="3"/>
    </row>
    <row r="16" spans="1:19" x14ac:dyDescent="0.15">
      <c r="A16" s="5">
        <v>11</v>
      </c>
      <c r="B16" s="65"/>
      <c r="C16" s="56"/>
      <c r="D16" s="56"/>
      <c r="E16" s="56"/>
      <c r="F16" s="56"/>
      <c r="G16" s="56"/>
      <c r="H16" s="56"/>
      <c r="I16" s="56"/>
      <c r="J16" s="56"/>
      <c r="K16" s="56"/>
      <c r="L16" s="56"/>
      <c r="M16" s="56"/>
      <c r="N16" s="56"/>
      <c r="O16" s="56"/>
      <c r="P16" s="56"/>
      <c r="Q16" s="26">
        <f t="shared" si="0"/>
        <v>0</v>
      </c>
      <c r="R16" s="27">
        <f t="shared" si="1"/>
        <v>0</v>
      </c>
      <c r="S16" s="3"/>
    </row>
    <row r="17" spans="1:20" x14ac:dyDescent="0.15">
      <c r="A17" s="5">
        <v>12</v>
      </c>
      <c r="B17" s="65"/>
      <c r="C17" s="56"/>
      <c r="D17" s="56"/>
      <c r="E17" s="56"/>
      <c r="F17" s="56"/>
      <c r="G17" s="56"/>
      <c r="H17" s="56"/>
      <c r="I17" s="56"/>
      <c r="J17" s="56"/>
      <c r="K17" s="56"/>
      <c r="L17" s="56"/>
      <c r="M17" s="56"/>
      <c r="N17" s="56"/>
      <c r="O17" s="56"/>
      <c r="P17" s="56"/>
      <c r="Q17" s="26">
        <f t="shared" si="0"/>
        <v>0</v>
      </c>
      <c r="R17" s="27">
        <f t="shared" si="1"/>
        <v>0</v>
      </c>
      <c r="S17" s="3"/>
    </row>
    <row r="18" spans="1:20" x14ac:dyDescent="0.15">
      <c r="A18" s="5">
        <v>13</v>
      </c>
      <c r="B18" s="65"/>
      <c r="C18" s="56"/>
      <c r="D18" s="56"/>
      <c r="E18" s="56"/>
      <c r="F18" s="56"/>
      <c r="G18" s="56"/>
      <c r="H18" s="56"/>
      <c r="I18" s="56"/>
      <c r="J18" s="56"/>
      <c r="K18" s="56"/>
      <c r="L18" s="56"/>
      <c r="M18" s="56"/>
      <c r="N18" s="56"/>
      <c r="O18" s="56"/>
      <c r="P18" s="56"/>
      <c r="Q18" s="26">
        <f t="shared" si="0"/>
        <v>0</v>
      </c>
      <c r="R18" s="27">
        <f t="shared" si="1"/>
        <v>0</v>
      </c>
      <c r="S18" s="3"/>
    </row>
    <row r="19" spans="1:20" x14ac:dyDescent="0.15">
      <c r="A19" s="5">
        <v>14</v>
      </c>
      <c r="B19" s="65"/>
      <c r="C19" s="56"/>
      <c r="D19" s="56"/>
      <c r="E19" s="56"/>
      <c r="F19" s="56"/>
      <c r="G19" s="56"/>
      <c r="H19" s="56"/>
      <c r="I19" s="56"/>
      <c r="J19" s="56"/>
      <c r="K19" s="56"/>
      <c r="L19" s="56"/>
      <c r="M19" s="56"/>
      <c r="N19" s="56"/>
      <c r="O19" s="56"/>
      <c r="P19" s="56"/>
      <c r="Q19" s="26">
        <f t="shared" si="0"/>
        <v>0</v>
      </c>
      <c r="R19" s="27">
        <f t="shared" si="1"/>
        <v>0</v>
      </c>
      <c r="S19" s="3"/>
    </row>
    <row r="20" spans="1:20" ht="14" thickBot="1" x14ac:dyDescent="0.2">
      <c r="A20" s="5">
        <v>15</v>
      </c>
      <c r="B20" s="65"/>
      <c r="C20" s="56"/>
      <c r="D20" s="56"/>
      <c r="E20" s="56"/>
      <c r="F20" s="56"/>
      <c r="G20" s="56"/>
      <c r="H20" s="56"/>
      <c r="I20" s="56"/>
      <c r="J20" s="56"/>
      <c r="K20" s="56"/>
      <c r="L20" s="56"/>
      <c r="M20" s="56"/>
      <c r="N20" s="56"/>
      <c r="O20" s="56"/>
      <c r="P20" s="56"/>
      <c r="Q20" s="26">
        <f t="shared" si="0"/>
        <v>0</v>
      </c>
      <c r="R20" s="27">
        <f t="shared" si="1"/>
        <v>0</v>
      </c>
      <c r="S20" s="3"/>
    </row>
    <row r="21" spans="1:20" s="4" customFormat="1" ht="27" thickBot="1" x14ac:dyDescent="0.2">
      <c r="A21" s="29" t="s">
        <v>14</v>
      </c>
      <c r="B21" s="44">
        <f t="shared" ref="B21:P21" si="2">SUM(B6:B20)</f>
        <v>0</v>
      </c>
      <c r="C21" s="30">
        <f t="shared" si="2"/>
        <v>0</v>
      </c>
      <c r="D21" s="30">
        <f t="shared" si="2"/>
        <v>0</v>
      </c>
      <c r="E21" s="30">
        <f t="shared" si="2"/>
        <v>0</v>
      </c>
      <c r="F21" s="30">
        <f t="shared" si="2"/>
        <v>0</v>
      </c>
      <c r="G21" s="30">
        <f t="shared" si="2"/>
        <v>0</v>
      </c>
      <c r="H21" s="30">
        <f t="shared" si="2"/>
        <v>0</v>
      </c>
      <c r="I21" s="30">
        <f t="shared" si="2"/>
        <v>0</v>
      </c>
      <c r="J21" s="30">
        <f t="shared" si="2"/>
        <v>0</v>
      </c>
      <c r="K21" s="30">
        <f t="shared" si="2"/>
        <v>0</v>
      </c>
      <c r="L21" s="30">
        <f t="shared" si="2"/>
        <v>0</v>
      </c>
      <c r="M21" s="30">
        <f t="shared" si="2"/>
        <v>0</v>
      </c>
      <c r="N21" s="30">
        <f t="shared" si="2"/>
        <v>0</v>
      </c>
      <c r="O21" s="30">
        <f t="shared" si="2"/>
        <v>0</v>
      </c>
      <c r="P21" s="30">
        <f t="shared" si="2"/>
        <v>0</v>
      </c>
      <c r="Q21" s="30">
        <f t="shared" si="0"/>
        <v>0</v>
      </c>
      <c r="R21" s="31">
        <f>+B21-Q21</f>
        <v>0</v>
      </c>
      <c r="S21" s="26"/>
      <c r="T21"/>
    </row>
    <row r="22" spans="1:20" x14ac:dyDescent="0.15">
      <c r="A22" s="5">
        <v>16</v>
      </c>
      <c r="B22" s="65"/>
      <c r="C22" s="56"/>
      <c r="D22" s="56"/>
      <c r="E22" s="56"/>
      <c r="F22" s="56"/>
      <c r="G22" s="56"/>
      <c r="H22" s="56"/>
      <c r="I22" s="56"/>
      <c r="J22" s="56"/>
      <c r="K22" s="56"/>
      <c r="L22" s="56"/>
      <c r="M22" s="56"/>
      <c r="N22" s="56"/>
      <c r="O22" s="56"/>
      <c r="P22" s="56"/>
      <c r="Q22" s="26">
        <f t="shared" si="0"/>
        <v>0</v>
      </c>
      <c r="R22" s="27">
        <f t="shared" si="1"/>
        <v>0</v>
      </c>
      <c r="S22" s="3"/>
    </row>
    <row r="23" spans="1:20" x14ac:dyDescent="0.15">
      <c r="A23" s="5">
        <v>17</v>
      </c>
      <c r="B23" s="65"/>
      <c r="C23" s="56"/>
      <c r="D23" s="56"/>
      <c r="E23" s="56"/>
      <c r="F23" s="56"/>
      <c r="G23" s="56"/>
      <c r="H23" s="56"/>
      <c r="I23" s="56"/>
      <c r="J23" s="56"/>
      <c r="K23" s="56"/>
      <c r="L23" s="56"/>
      <c r="M23" s="56"/>
      <c r="N23" s="56"/>
      <c r="O23" s="56"/>
      <c r="P23" s="56"/>
      <c r="Q23" s="26">
        <f t="shared" si="0"/>
        <v>0</v>
      </c>
      <c r="R23" s="27">
        <f t="shared" si="1"/>
        <v>0</v>
      </c>
      <c r="S23" s="3"/>
    </row>
    <row r="24" spans="1:20" x14ac:dyDescent="0.15">
      <c r="A24" s="5">
        <v>18</v>
      </c>
      <c r="B24" s="65"/>
      <c r="C24" s="56"/>
      <c r="D24" s="56"/>
      <c r="E24" s="56"/>
      <c r="F24" s="56"/>
      <c r="G24" s="56"/>
      <c r="H24" s="56"/>
      <c r="I24" s="56"/>
      <c r="J24" s="56"/>
      <c r="K24" s="56"/>
      <c r="L24" s="56"/>
      <c r="M24" s="56"/>
      <c r="N24" s="56"/>
      <c r="O24" s="56"/>
      <c r="P24" s="56"/>
      <c r="Q24" s="26">
        <f t="shared" si="0"/>
        <v>0</v>
      </c>
      <c r="R24" s="27">
        <f t="shared" si="1"/>
        <v>0</v>
      </c>
      <c r="S24" s="3"/>
    </row>
    <row r="25" spans="1:20" x14ac:dyDescent="0.15">
      <c r="A25" s="5">
        <v>19</v>
      </c>
      <c r="B25" s="65"/>
      <c r="C25" s="56"/>
      <c r="D25" s="56"/>
      <c r="E25" s="56"/>
      <c r="F25" s="56"/>
      <c r="G25" s="56"/>
      <c r="H25" s="56"/>
      <c r="I25" s="56"/>
      <c r="J25" s="56"/>
      <c r="K25" s="56"/>
      <c r="L25" s="56"/>
      <c r="M25" s="56"/>
      <c r="N25" s="56"/>
      <c r="O25" s="56"/>
      <c r="P25" s="56"/>
      <c r="Q25" s="26">
        <f t="shared" si="0"/>
        <v>0</v>
      </c>
      <c r="R25" s="27">
        <f t="shared" si="1"/>
        <v>0</v>
      </c>
      <c r="S25" s="3"/>
    </row>
    <row r="26" spans="1:20" x14ac:dyDescent="0.15">
      <c r="A26" s="5">
        <v>20</v>
      </c>
      <c r="B26" s="65"/>
      <c r="C26" s="56"/>
      <c r="D26" s="56"/>
      <c r="E26" s="56"/>
      <c r="F26" s="56"/>
      <c r="G26" s="56"/>
      <c r="H26" s="56"/>
      <c r="I26" s="56"/>
      <c r="J26" s="56"/>
      <c r="K26" s="56"/>
      <c r="L26" s="56"/>
      <c r="M26" s="56"/>
      <c r="N26" s="56"/>
      <c r="O26" s="56"/>
      <c r="P26" s="56"/>
      <c r="Q26" s="26">
        <f t="shared" si="0"/>
        <v>0</v>
      </c>
      <c r="R26" s="27">
        <f t="shared" si="1"/>
        <v>0</v>
      </c>
      <c r="S26" s="3"/>
    </row>
    <row r="27" spans="1:20" x14ac:dyDescent="0.15">
      <c r="A27" s="5">
        <v>21</v>
      </c>
      <c r="B27" s="65"/>
      <c r="C27" s="56"/>
      <c r="D27" s="56"/>
      <c r="E27" s="56"/>
      <c r="F27" s="56"/>
      <c r="G27" s="56"/>
      <c r="H27" s="56"/>
      <c r="I27" s="56"/>
      <c r="J27" s="56"/>
      <c r="K27" s="56"/>
      <c r="L27" s="56"/>
      <c r="M27" s="56"/>
      <c r="N27" s="56"/>
      <c r="O27" s="56"/>
      <c r="P27" s="56"/>
      <c r="Q27" s="26">
        <f t="shared" si="0"/>
        <v>0</v>
      </c>
      <c r="R27" s="27">
        <f t="shared" si="1"/>
        <v>0</v>
      </c>
      <c r="S27" s="3"/>
    </row>
    <row r="28" spans="1:20" x14ac:dyDescent="0.15">
      <c r="A28" s="5">
        <v>22</v>
      </c>
      <c r="B28" s="65"/>
      <c r="C28" s="56"/>
      <c r="D28" s="56"/>
      <c r="E28" s="56"/>
      <c r="F28" s="56"/>
      <c r="G28" s="56"/>
      <c r="H28" s="56"/>
      <c r="I28" s="56"/>
      <c r="J28" s="56"/>
      <c r="K28" s="56"/>
      <c r="L28" s="56"/>
      <c r="M28" s="56"/>
      <c r="N28" s="56"/>
      <c r="O28" s="56"/>
      <c r="P28" s="56"/>
      <c r="Q28" s="26">
        <f t="shared" si="0"/>
        <v>0</v>
      </c>
      <c r="R28" s="27">
        <f t="shared" si="1"/>
        <v>0</v>
      </c>
      <c r="S28" s="3"/>
    </row>
    <row r="29" spans="1:20" x14ac:dyDescent="0.15">
      <c r="A29" s="5">
        <v>23</v>
      </c>
      <c r="B29" s="65"/>
      <c r="C29" s="56"/>
      <c r="D29" s="56"/>
      <c r="E29" s="56"/>
      <c r="F29" s="56"/>
      <c r="G29" s="56"/>
      <c r="H29" s="56"/>
      <c r="I29" s="56"/>
      <c r="J29" s="56"/>
      <c r="K29" s="56"/>
      <c r="L29" s="56"/>
      <c r="M29" s="56"/>
      <c r="N29" s="56"/>
      <c r="O29" s="56"/>
      <c r="P29" s="56"/>
      <c r="Q29" s="26">
        <f t="shared" si="0"/>
        <v>0</v>
      </c>
      <c r="R29" s="27">
        <f t="shared" si="1"/>
        <v>0</v>
      </c>
      <c r="S29" s="3"/>
    </row>
    <row r="30" spans="1:20" x14ac:dyDescent="0.15">
      <c r="A30" s="5">
        <v>24</v>
      </c>
      <c r="B30" s="65"/>
      <c r="C30" s="56"/>
      <c r="D30" s="56"/>
      <c r="E30" s="56"/>
      <c r="F30" s="56"/>
      <c r="G30" s="56"/>
      <c r="H30" s="56"/>
      <c r="I30" s="56"/>
      <c r="J30" s="56"/>
      <c r="K30" s="56"/>
      <c r="L30" s="56"/>
      <c r="M30" s="56"/>
      <c r="N30" s="56"/>
      <c r="O30" s="56"/>
      <c r="P30" s="56"/>
      <c r="Q30" s="26">
        <f t="shared" si="0"/>
        <v>0</v>
      </c>
      <c r="R30" s="27">
        <f t="shared" si="1"/>
        <v>0</v>
      </c>
      <c r="S30" s="3"/>
    </row>
    <row r="31" spans="1:20" x14ac:dyDescent="0.15">
      <c r="A31" s="5">
        <v>25</v>
      </c>
      <c r="B31" s="65"/>
      <c r="C31" s="56"/>
      <c r="D31" s="56"/>
      <c r="E31" s="56"/>
      <c r="F31" s="56"/>
      <c r="G31" s="56"/>
      <c r="H31" s="56"/>
      <c r="I31" s="56"/>
      <c r="J31" s="56"/>
      <c r="K31" s="56"/>
      <c r="L31" s="56"/>
      <c r="M31" s="56"/>
      <c r="N31" s="56"/>
      <c r="O31" s="56"/>
      <c r="P31" s="56"/>
      <c r="Q31" s="26">
        <f t="shared" si="0"/>
        <v>0</v>
      </c>
      <c r="R31" s="27">
        <f t="shared" si="1"/>
        <v>0</v>
      </c>
      <c r="S31" s="3"/>
    </row>
    <row r="32" spans="1:20" x14ac:dyDescent="0.15">
      <c r="A32" s="5">
        <v>26</v>
      </c>
      <c r="B32" s="65"/>
      <c r="C32" s="56"/>
      <c r="D32" s="56"/>
      <c r="E32" s="56"/>
      <c r="F32" s="56"/>
      <c r="G32" s="56"/>
      <c r="H32" s="56"/>
      <c r="I32" s="56"/>
      <c r="J32" s="56"/>
      <c r="K32" s="56"/>
      <c r="L32" s="56"/>
      <c r="M32" s="56"/>
      <c r="N32" s="56"/>
      <c r="O32" s="56"/>
      <c r="P32" s="56"/>
      <c r="Q32" s="26">
        <f t="shared" si="0"/>
        <v>0</v>
      </c>
      <c r="R32" s="27">
        <f t="shared" si="1"/>
        <v>0</v>
      </c>
      <c r="S32" s="3"/>
    </row>
    <row r="33" spans="1:19" x14ac:dyDescent="0.15">
      <c r="A33" s="5">
        <v>27</v>
      </c>
      <c r="B33" s="65"/>
      <c r="C33" s="56"/>
      <c r="D33" s="56"/>
      <c r="E33" s="56"/>
      <c r="F33" s="56"/>
      <c r="G33" s="56"/>
      <c r="H33" s="56"/>
      <c r="I33" s="56"/>
      <c r="J33" s="56"/>
      <c r="K33" s="56"/>
      <c r="L33" s="56"/>
      <c r="M33" s="56"/>
      <c r="N33" s="56"/>
      <c r="O33" s="56"/>
      <c r="P33" s="56"/>
      <c r="Q33" s="26">
        <f t="shared" si="0"/>
        <v>0</v>
      </c>
      <c r="R33" s="27">
        <f t="shared" si="1"/>
        <v>0</v>
      </c>
      <c r="S33" s="3"/>
    </row>
    <row r="34" spans="1:19" x14ac:dyDescent="0.15">
      <c r="A34" s="5">
        <v>28</v>
      </c>
      <c r="B34" s="65"/>
      <c r="C34" s="56"/>
      <c r="D34" s="56"/>
      <c r="E34" s="56"/>
      <c r="F34" s="56"/>
      <c r="G34" s="56"/>
      <c r="H34" s="56"/>
      <c r="I34" s="56"/>
      <c r="J34" s="56"/>
      <c r="K34" s="56"/>
      <c r="L34" s="56"/>
      <c r="M34" s="56"/>
      <c r="N34" s="56"/>
      <c r="O34" s="56"/>
      <c r="P34" s="56"/>
      <c r="Q34" s="26">
        <f t="shared" si="0"/>
        <v>0</v>
      </c>
      <c r="R34" s="27">
        <f t="shared" si="1"/>
        <v>0</v>
      </c>
      <c r="S34" s="3"/>
    </row>
    <row r="35" spans="1:19" x14ac:dyDescent="0.15">
      <c r="A35" s="5">
        <v>29</v>
      </c>
      <c r="B35" s="65"/>
      <c r="C35" s="56"/>
      <c r="D35" s="56"/>
      <c r="E35" s="56"/>
      <c r="F35" s="56"/>
      <c r="G35" s="56"/>
      <c r="H35" s="56"/>
      <c r="I35" s="56"/>
      <c r="J35" s="56"/>
      <c r="K35" s="56"/>
      <c r="L35" s="56"/>
      <c r="M35" s="56"/>
      <c r="N35" s="56"/>
      <c r="O35" s="56"/>
      <c r="P35" s="56"/>
      <c r="Q35" s="26">
        <f t="shared" si="0"/>
        <v>0</v>
      </c>
      <c r="R35" s="27">
        <f t="shared" si="1"/>
        <v>0</v>
      </c>
      <c r="S35" s="3"/>
    </row>
    <row r="36" spans="1:19" x14ac:dyDescent="0.15">
      <c r="A36" s="5">
        <v>30</v>
      </c>
      <c r="B36" s="65"/>
      <c r="C36" s="56"/>
      <c r="D36" s="56"/>
      <c r="E36" s="56"/>
      <c r="F36" s="56"/>
      <c r="G36" s="56"/>
      <c r="H36" s="56"/>
      <c r="I36" s="56"/>
      <c r="J36" s="56"/>
      <c r="K36" s="56"/>
      <c r="L36" s="56"/>
      <c r="M36" s="56"/>
      <c r="N36" s="56"/>
      <c r="O36" s="56"/>
      <c r="P36" s="56"/>
      <c r="Q36" s="26">
        <f t="shared" si="0"/>
        <v>0</v>
      </c>
      <c r="R36" s="27">
        <f t="shared" si="1"/>
        <v>0</v>
      </c>
      <c r="S36" s="3"/>
    </row>
    <row r="37" spans="1:19" ht="14" thickBot="1" x14ac:dyDescent="0.2">
      <c r="A37" s="5">
        <v>31</v>
      </c>
      <c r="B37" s="66"/>
      <c r="C37" s="58"/>
      <c r="D37" s="58"/>
      <c r="E37" s="58"/>
      <c r="F37" s="58"/>
      <c r="G37" s="58"/>
      <c r="H37" s="58"/>
      <c r="I37" s="58"/>
      <c r="J37" s="58"/>
      <c r="K37" s="58"/>
      <c r="L37" s="58"/>
      <c r="M37" s="58"/>
      <c r="N37" s="58"/>
      <c r="O37" s="58"/>
      <c r="P37" s="58"/>
      <c r="Q37" s="26">
        <f t="shared" si="0"/>
        <v>0</v>
      </c>
      <c r="R37" s="27">
        <f t="shared" si="1"/>
        <v>0</v>
      </c>
      <c r="S37" s="3"/>
    </row>
    <row r="38" spans="1:19" ht="27" thickBot="1" x14ac:dyDescent="0.2">
      <c r="A38" s="25" t="s">
        <v>44</v>
      </c>
      <c r="B38" s="46">
        <f t="shared" ref="B38:P38" si="3">SUM(B21:B37)</f>
        <v>0</v>
      </c>
      <c r="C38" s="32">
        <f t="shared" si="3"/>
        <v>0</v>
      </c>
      <c r="D38" s="32">
        <f t="shared" si="3"/>
        <v>0</v>
      </c>
      <c r="E38" s="32">
        <f t="shared" si="3"/>
        <v>0</v>
      </c>
      <c r="F38" s="32">
        <f t="shared" si="3"/>
        <v>0</v>
      </c>
      <c r="G38" s="32">
        <f t="shared" si="3"/>
        <v>0</v>
      </c>
      <c r="H38" s="32">
        <f t="shared" si="3"/>
        <v>0</v>
      </c>
      <c r="I38" s="32">
        <f t="shared" si="3"/>
        <v>0</v>
      </c>
      <c r="J38" s="32">
        <f t="shared" si="3"/>
        <v>0</v>
      </c>
      <c r="K38" s="32">
        <f t="shared" si="3"/>
        <v>0</v>
      </c>
      <c r="L38" s="32">
        <f t="shared" si="3"/>
        <v>0</v>
      </c>
      <c r="M38" s="32">
        <f t="shared" si="3"/>
        <v>0</v>
      </c>
      <c r="N38" s="32">
        <f t="shared" si="3"/>
        <v>0</v>
      </c>
      <c r="O38" s="32">
        <f t="shared" si="3"/>
        <v>0</v>
      </c>
      <c r="P38" s="32">
        <f t="shared" si="3"/>
        <v>0</v>
      </c>
      <c r="Q38" s="32">
        <f t="shared" si="0"/>
        <v>0</v>
      </c>
      <c r="R38" s="31">
        <f>+B38-Q38</f>
        <v>0</v>
      </c>
      <c r="S38" s="3"/>
    </row>
    <row r="39" spans="1:19" ht="26" x14ac:dyDescent="0.15">
      <c r="A39" s="25" t="s">
        <v>45</v>
      </c>
      <c r="B39" s="45">
        <f>-B4+B38</f>
        <v>0</v>
      </c>
      <c r="C39" s="32">
        <f t="shared" ref="C39:Q39" si="4">+C4-C38</f>
        <v>0</v>
      </c>
      <c r="D39" s="32">
        <f t="shared" si="4"/>
        <v>0</v>
      </c>
      <c r="E39" s="32">
        <f t="shared" si="4"/>
        <v>0</v>
      </c>
      <c r="F39" s="32">
        <f t="shared" si="4"/>
        <v>0</v>
      </c>
      <c r="G39" s="32">
        <f t="shared" si="4"/>
        <v>0</v>
      </c>
      <c r="H39" s="32">
        <f t="shared" si="4"/>
        <v>0</v>
      </c>
      <c r="I39" s="32">
        <f t="shared" si="4"/>
        <v>0</v>
      </c>
      <c r="J39" s="32">
        <f t="shared" si="4"/>
        <v>0</v>
      </c>
      <c r="K39" s="32">
        <f t="shared" si="4"/>
        <v>0</v>
      </c>
      <c r="L39" s="32">
        <f t="shared" si="4"/>
        <v>0</v>
      </c>
      <c r="M39" s="32">
        <f t="shared" si="4"/>
        <v>0</v>
      </c>
      <c r="N39" s="32">
        <f t="shared" si="4"/>
        <v>0</v>
      </c>
      <c r="O39" s="32">
        <f t="shared" si="4"/>
        <v>0</v>
      </c>
      <c r="P39" s="32">
        <f t="shared" si="4"/>
        <v>0</v>
      </c>
      <c r="Q39" s="32">
        <f t="shared" si="4"/>
        <v>0</v>
      </c>
      <c r="R39" s="32">
        <f>+R4+R38</f>
        <v>0</v>
      </c>
      <c r="S39" s="3"/>
    </row>
    <row r="40" spans="1:19" x14ac:dyDescent="0.15">
      <c r="A40" s="5"/>
      <c r="B40" s="47"/>
      <c r="C40" s="33"/>
      <c r="D40" s="33"/>
      <c r="E40" s="33"/>
      <c r="F40" s="33"/>
      <c r="G40" s="33"/>
      <c r="H40" s="33"/>
      <c r="I40" s="33"/>
      <c r="J40" s="33"/>
      <c r="K40" s="33"/>
      <c r="L40" s="33"/>
      <c r="M40" s="33"/>
      <c r="N40" s="33"/>
      <c r="O40" s="33"/>
      <c r="P40" s="33"/>
      <c r="Q40" s="33"/>
      <c r="R40" s="33"/>
      <c r="S40" s="3"/>
    </row>
    <row r="41" spans="1:19" ht="26" x14ac:dyDescent="0.15">
      <c r="A41" s="25" t="s">
        <v>15</v>
      </c>
      <c r="B41" s="42">
        <f>+'Monthly Budget'!B30</f>
        <v>0</v>
      </c>
      <c r="C41" s="42">
        <f>+'Monthly Budget'!C30</f>
        <v>0</v>
      </c>
      <c r="D41" s="42">
        <f>+'Monthly Budget'!D30</f>
        <v>0</v>
      </c>
      <c r="E41" s="42">
        <f>+'Monthly Budget'!E30</f>
        <v>0</v>
      </c>
      <c r="F41" s="42">
        <f>+'Monthly Budget'!F30</f>
        <v>0</v>
      </c>
      <c r="G41" s="42">
        <f>+'Monthly Budget'!G30</f>
        <v>0</v>
      </c>
      <c r="H41" s="42">
        <f>+'Monthly Budget'!H30</f>
        <v>0</v>
      </c>
      <c r="I41" s="42">
        <f>+'Monthly Budget'!I30</f>
        <v>0</v>
      </c>
      <c r="J41" s="42">
        <f>+'Monthly Budget'!J30</f>
        <v>0</v>
      </c>
      <c r="K41" s="42">
        <f>+'Monthly Budget'!K30</f>
        <v>0</v>
      </c>
      <c r="L41" s="42">
        <f>+'Monthly Budget'!L30</f>
        <v>0</v>
      </c>
      <c r="M41" s="42">
        <f>+'Monthly Budget'!M30</f>
        <v>0</v>
      </c>
      <c r="N41" s="42">
        <f>+'Monthly Budget'!N30</f>
        <v>0</v>
      </c>
      <c r="O41" s="42">
        <f>+'Monthly Budget'!O30</f>
        <v>0</v>
      </c>
      <c r="P41" s="42">
        <f>+'Monthly Budget'!P30</f>
        <v>0</v>
      </c>
      <c r="Q41" s="42">
        <f>+'Monthly Budget'!Q30</f>
        <v>0</v>
      </c>
      <c r="R41" s="42">
        <f>+'Monthly Budget'!R30</f>
        <v>0</v>
      </c>
      <c r="S41" s="3"/>
    </row>
    <row r="42" spans="1:19" ht="26" x14ac:dyDescent="0.15">
      <c r="A42" s="25" t="s">
        <v>46</v>
      </c>
      <c r="B42" s="42">
        <f>+'Actual Totals'!B32</f>
        <v>0</v>
      </c>
      <c r="C42" s="42">
        <f>+'Actual Totals'!C32</f>
        <v>0</v>
      </c>
      <c r="D42" s="42">
        <f>+'Actual Totals'!D32</f>
        <v>0</v>
      </c>
      <c r="E42" s="42">
        <f>+'Actual Totals'!E32</f>
        <v>0</v>
      </c>
      <c r="F42" s="42">
        <f>+'Actual Totals'!F32</f>
        <v>0</v>
      </c>
      <c r="G42" s="42">
        <f>+'Actual Totals'!G32</f>
        <v>0</v>
      </c>
      <c r="H42" s="42">
        <f>+'Actual Totals'!H32</f>
        <v>0</v>
      </c>
      <c r="I42" s="42">
        <f>+'Actual Totals'!I32</f>
        <v>0</v>
      </c>
      <c r="J42" s="42">
        <f>+'Actual Totals'!J32</f>
        <v>0</v>
      </c>
      <c r="K42" s="42">
        <f>+'Actual Totals'!K32</f>
        <v>0</v>
      </c>
      <c r="L42" s="42">
        <f>+'Actual Totals'!L32</f>
        <v>0</v>
      </c>
      <c r="M42" s="42">
        <f>+'Actual Totals'!M32</f>
        <v>0</v>
      </c>
      <c r="N42" s="42">
        <f>+'Actual Totals'!N32</f>
        <v>0</v>
      </c>
      <c r="O42" s="42">
        <f>+'Actual Totals'!O32</f>
        <v>0</v>
      </c>
      <c r="P42" s="42">
        <f>+'Actual Totals'!P32</f>
        <v>0</v>
      </c>
      <c r="Q42" s="42">
        <f>+'Actual Totals'!Q32</f>
        <v>0</v>
      </c>
      <c r="R42" s="42">
        <f>+'Actual Totals'!R32</f>
        <v>0</v>
      </c>
      <c r="S42" s="3"/>
    </row>
    <row r="43" spans="1:19" ht="26" x14ac:dyDescent="0.15">
      <c r="A43" s="25" t="s">
        <v>47</v>
      </c>
      <c r="B43" s="42">
        <f>-B41+B42</f>
        <v>0</v>
      </c>
      <c r="C43" s="42">
        <f t="shared" ref="C43:Q43" si="5">+C41-C42</f>
        <v>0</v>
      </c>
      <c r="D43" s="42">
        <f t="shared" si="5"/>
        <v>0</v>
      </c>
      <c r="E43" s="42">
        <f t="shared" si="5"/>
        <v>0</v>
      </c>
      <c r="F43" s="42">
        <f t="shared" si="5"/>
        <v>0</v>
      </c>
      <c r="G43" s="42">
        <f t="shared" si="5"/>
        <v>0</v>
      </c>
      <c r="H43" s="42">
        <f t="shared" si="5"/>
        <v>0</v>
      </c>
      <c r="I43" s="42">
        <f t="shared" si="5"/>
        <v>0</v>
      </c>
      <c r="J43" s="42">
        <f t="shared" si="5"/>
        <v>0</v>
      </c>
      <c r="K43" s="42">
        <f t="shared" si="5"/>
        <v>0</v>
      </c>
      <c r="L43" s="42">
        <f t="shared" si="5"/>
        <v>0</v>
      </c>
      <c r="M43" s="42">
        <f t="shared" si="5"/>
        <v>0</v>
      </c>
      <c r="N43" s="42">
        <f t="shared" si="5"/>
        <v>0</v>
      </c>
      <c r="O43" s="42">
        <f t="shared" si="5"/>
        <v>0</v>
      </c>
      <c r="P43" s="42">
        <f t="shared" si="5"/>
        <v>0</v>
      </c>
      <c r="Q43" s="42">
        <f t="shared" si="5"/>
        <v>0</v>
      </c>
      <c r="R43" s="42">
        <f>+R41+R42</f>
        <v>0</v>
      </c>
      <c r="S43" s="3"/>
    </row>
    <row r="44" spans="1:19" x14ac:dyDescent="0.15">
      <c r="A44" s="5"/>
      <c r="B44" s="42"/>
      <c r="S44" s="3"/>
    </row>
    <row r="45" spans="1:19" x14ac:dyDescent="0.15">
      <c r="A45" s="5"/>
      <c r="B45" s="5"/>
      <c r="C45" s="3"/>
      <c r="D45" s="3" t="s">
        <v>18</v>
      </c>
      <c r="E45" s="3"/>
      <c r="F45" s="3"/>
      <c r="G45" s="3"/>
      <c r="H45" s="5" t="s">
        <v>51</v>
      </c>
      <c r="I45" s="3"/>
      <c r="J45" s="3"/>
      <c r="K45" s="5"/>
      <c r="L45" s="5" t="s">
        <v>21</v>
      </c>
      <c r="M45" s="5"/>
      <c r="N45" s="3"/>
      <c r="O45" s="3"/>
      <c r="P45" s="3"/>
      <c r="Q45" s="3"/>
      <c r="R45" s="3"/>
      <c r="S45" s="3"/>
    </row>
    <row r="46" spans="1:19" x14ac:dyDescent="0.15">
      <c r="A46" s="25" t="s">
        <v>16</v>
      </c>
      <c r="B46" s="25"/>
      <c r="C46" s="34" t="s">
        <v>19</v>
      </c>
      <c r="D46" s="35"/>
      <c r="E46" s="36">
        <f>+B38</f>
        <v>0</v>
      </c>
      <c r="F46" s="3"/>
      <c r="G46" s="34" t="s">
        <v>19</v>
      </c>
      <c r="H46" s="35"/>
      <c r="I46" s="49">
        <f>+Aug!M46</f>
        <v>0</v>
      </c>
      <c r="J46" s="3"/>
      <c r="K46" s="50" t="s">
        <v>19</v>
      </c>
      <c r="L46" s="48"/>
      <c r="M46" s="49">
        <f>+B42</f>
        <v>0</v>
      </c>
      <c r="N46" s="3"/>
      <c r="O46" s="3"/>
      <c r="P46" s="3"/>
      <c r="Q46" s="3"/>
      <c r="R46" s="3"/>
      <c r="S46" s="3"/>
    </row>
    <row r="47" spans="1:19" ht="18" x14ac:dyDescent="0.2">
      <c r="A47" s="25" t="s">
        <v>17</v>
      </c>
      <c r="B47" s="25"/>
      <c r="C47" s="37" t="s">
        <v>20</v>
      </c>
      <c r="D47" s="38"/>
      <c r="E47" s="39">
        <f>+Q38</f>
        <v>0</v>
      </c>
      <c r="F47" s="23" t="s">
        <v>50</v>
      </c>
      <c r="G47" s="37" t="s">
        <v>20</v>
      </c>
      <c r="H47" s="38"/>
      <c r="I47" s="51">
        <f>+Aug!M47</f>
        <v>0</v>
      </c>
      <c r="J47" s="23" t="s">
        <v>49</v>
      </c>
      <c r="K47" s="53" t="s">
        <v>20</v>
      </c>
      <c r="L47" s="24"/>
      <c r="M47" s="51">
        <f>+Q42</f>
        <v>0</v>
      </c>
      <c r="N47" s="3"/>
      <c r="O47" s="3"/>
      <c r="P47" s="3"/>
      <c r="Q47" s="3"/>
      <c r="R47" s="3"/>
      <c r="S47" s="3"/>
    </row>
    <row r="48" spans="1:19" x14ac:dyDescent="0.15">
      <c r="A48" s="5"/>
      <c r="B48" s="5"/>
      <c r="C48" s="54" t="s">
        <v>53</v>
      </c>
      <c r="D48" s="40"/>
      <c r="E48" s="41">
        <f>+E46-E47</f>
        <v>0</v>
      </c>
      <c r="F48" s="3"/>
      <c r="G48" s="54" t="s">
        <v>53</v>
      </c>
      <c r="H48" s="40"/>
      <c r="I48" s="51">
        <f>+I46-I47</f>
        <v>0</v>
      </c>
      <c r="J48" s="3"/>
      <c r="K48" s="54" t="s">
        <v>53</v>
      </c>
      <c r="L48" s="52"/>
      <c r="M48" s="51">
        <f>+M46-M47</f>
        <v>0</v>
      </c>
      <c r="N48" s="3"/>
      <c r="O48" s="3"/>
      <c r="P48" s="3"/>
      <c r="Q48" s="3"/>
      <c r="R48" s="3"/>
      <c r="S48" s="3"/>
    </row>
    <row r="49" spans="1:19" x14ac:dyDescent="0.15">
      <c r="A49" s="5"/>
      <c r="B49" s="5"/>
      <c r="C49" s="3"/>
      <c r="D49" s="3"/>
      <c r="E49" s="3"/>
      <c r="F49" s="3"/>
      <c r="G49" s="3"/>
      <c r="H49" s="3"/>
      <c r="I49" s="3"/>
      <c r="J49" s="3"/>
      <c r="K49" s="3"/>
      <c r="L49" s="3"/>
      <c r="M49" s="3"/>
      <c r="N49" s="3"/>
      <c r="O49" s="3"/>
      <c r="P49" s="3"/>
      <c r="Q49" s="3"/>
      <c r="R49" s="3"/>
      <c r="S49" s="3"/>
    </row>
    <row r="50" spans="1:19" x14ac:dyDescent="0.15">
      <c r="A50" s="134" t="s">
        <v>293</v>
      </c>
      <c r="B50" s="5"/>
    </row>
    <row r="51" spans="1:19" x14ac:dyDescent="0.15">
      <c r="B51" s="5"/>
    </row>
  </sheetData>
  <sheetProtection password="CC33" sheet="1" objects="1" scenarios="1" formatCells="0" formatColumns="0" selectLockedCells="1"/>
  <phoneticPr fontId="2" type="noConversion"/>
  <printOptions gridLines="1"/>
  <pageMargins left="0.56000000000000005" right="0.51" top="1" bottom="1" header="0.5" footer="0.5"/>
  <pageSetup scale="56" orientation="landscape" horizontalDpi="300" verticalDpi="300" r:id="rId1"/>
  <headerFooter alignWithMargins="0">
    <oddHeader>&amp;C&amp;"Arial,Bold"&amp;12Monthly Budget</oddHeader>
    <oddFooter>&amp;L&amp;F
&amp;A&amp;R&amp;D &amp;T</oddFooter>
  </headerFooter>
  <colBreaks count="1" manualBreakCount="1">
    <brk id="10" max="47"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59999389629810485"/>
    <pageSetUpPr fitToPage="1"/>
  </sheetPr>
  <dimension ref="A1:T51"/>
  <sheetViews>
    <sheetView zoomScale="90" zoomScaleNormal="90" zoomScalePageLayoutView="9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8.83203125" defaultRowHeight="13" x14ac:dyDescent="0.15"/>
  <cols>
    <col min="1" max="1" width="13.6640625" style="2" customWidth="1"/>
    <col min="2" max="2" width="16.33203125" customWidth="1"/>
    <col min="3" max="16" width="13.6640625" customWidth="1"/>
    <col min="17" max="17" width="15.6640625" customWidth="1"/>
    <col min="18" max="18" width="14.6640625" customWidth="1"/>
  </cols>
  <sheetData>
    <row r="1" spans="1:19" s="59" customFormat="1" ht="18" x14ac:dyDescent="0.2">
      <c r="A1" s="22" t="s">
        <v>1</v>
      </c>
      <c r="B1" s="22" t="s">
        <v>34</v>
      </c>
      <c r="C1" s="22" t="s">
        <v>3</v>
      </c>
      <c r="D1" s="64">
        <f>'Monthly Budget'!$F$3</f>
        <v>0</v>
      </c>
      <c r="R1" s="24" t="s">
        <v>18</v>
      </c>
    </row>
    <row r="2" spans="1:19" s="5" customFormat="1" x14ac:dyDescent="0.15">
      <c r="C2" s="5" t="s">
        <v>28</v>
      </c>
      <c r="J2" s="380" t="s">
        <v>304</v>
      </c>
      <c r="M2" s="5" t="s">
        <v>336</v>
      </c>
      <c r="P2" s="5" t="s">
        <v>302</v>
      </c>
      <c r="Q2" s="5" t="s">
        <v>22</v>
      </c>
      <c r="R2" s="24" t="s">
        <v>52</v>
      </c>
    </row>
    <row r="3" spans="1:19" s="5" customFormat="1" ht="14" thickBot="1" x14ac:dyDescent="0.2">
      <c r="A3" s="24" t="s">
        <v>4</v>
      </c>
      <c r="B3" s="24" t="s">
        <v>5</v>
      </c>
      <c r="C3" s="5" t="s">
        <v>29</v>
      </c>
      <c r="D3" s="5" t="s">
        <v>6</v>
      </c>
      <c r="E3" s="5" t="s">
        <v>7</v>
      </c>
      <c r="F3" s="5" t="s">
        <v>8</v>
      </c>
      <c r="G3" s="5" t="s">
        <v>26</v>
      </c>
      <c r="H3" s="5" t="s">
        <v>27</v>
      </c>
      <c r="I3" s="5" t="s">
        <v>9</v>
      </c>
      <c r="J3" s="5" t="s">
        <v>303</v>
      </c>
      <c r="K3" s="5" t="s">
        <v>10</v>
      </c>
      <c r="L3" s="5" t="s">
        <v>11</v>
      </c>
      <c r="M3" s="5" t="s">
        <v>297</v>
      </c>
      <c r="N3" s="5" t="s">
        <v>12</v>
      </c>
      <c r="O3" s="5" t="s">
        <v>30</v>
      </c>
      <c r="P3" s="5" t="s">
        <v>301</v>
      </c>
      <c r="Q3" s="5" t="s">
        <v>23</v>
      </c>
      <c r="R3" s="24" t="s">
        <v>25</v>
      </c>
    </row>
    <row r="4" spans="1:19" s="1" customFormat="1" ht="27" thickBot="1" x14ac:dyDescent="0.2">
      <c r="A4" s="25" t="s">
        <v>13</v>
      </c>
      <c r="B4" s="42">
        <f>+'Monthly Budget'!B16</f>
        <v>0</v>
      </c>
      <c r="C4" s="26">
        <f>+'Monthly Budget'!C16</f>
        <v>0</v>
      </c>
      <c r="D4" s="26">
        <f>+'Monthly Budget'!D16</f>
        <v>0</v>
      </c>
      <c r="E4" s="26">
        <f>+'Monthly Budget'!E16</f>
        <v>0</v>
      </c>
      <c r="F4" s="26">
        <f>+'Monthly Budget'!F16</f>
        <v>0</v>
      </c>
      <c r="G4" s="26">
        <f>+'Monthly Budget'!G16</f>
        <v>0</v>
      </c>
      <c r="H4" s="26">
        <f>+'Monthly Budget'!H16</f>
        <v>0</v>
      </c>
      <c r="I4" s="26">
        <f>+'Monthly Budget'!I16</f>
        <v>0</v>
      </c>
      <c r="J4" s="26">
        <f>+'Monthly Budget'!J16</f>
        <v>0</v>
      </c>
      <c r="K4" s="26">
        <f>+'Monthly Budget'!K16</f>
        <v>0</v>
      </c>
      <c r="L4" s="26">
        <f>+'Monthly Budget'!L16</f>
        <v>0</v>
      </c>
      <c r="M4" s="26">
        <f>+'Monthly Budget'!M16</f>
        <v>0</v>
      </c>
      <c r="N4" s="26">
        <f>+'Monthly Budget'!N16</f>
        <v>0</v>
      </c>
      <c r="O4" s="26">
        <f>+'Monthly Budget'!O16</f>
        <v>0</v>
      </c>
      <c r="P4" s="26">
        <f>+'Monthly Budget'!P16</f>
        <v>0</v>
      </c>
      <c r="Q4" s="26">
        <f>SUM(C4:P4)</f>
        <v>0</v>
      </c>
      <c r="R4" s="55">
        <f>+B4-Q4</f>
        <v>0</v>
      </c>
      <c r="S4" s="26"/>
    </row>
    <row r="5" spans="1:19" x14ac:dyDescent="0.15">
      <c r="A5" s="5" t="s">
        <v>0</v>
      </c>
      <c r="B5" s="43"/>
      <c r="C5" s="28"/>
      <c r="D5" s="28"/>
      <c r="E5" s="28"/>
      <c r="F5" s="28"/>
      <c r="G5" s="28"/>
      <c r="H5" s="28"/>
      <c r="I5" s="28"/>
      <c r="J5" s="28"/>
      <c r="K5" s="28"/>
      <c r="L5" s="28"/>
      <c r="M5" s="28"/>
      <c r="N5" s="28"/>
      <c r="O5" s="28"/>
      <c r="P5" s="28"/>
      <c r="Q5" s="28"/>
      <c r="R5" s="28"/>
      <c r="S5" s="3"/>
    </row>
    <row r="6" spans="1:19" x14ac:dyDescent="0.15">
      <c r="A6" s="5">
        <v>1</v>
      </c>
      <c r="B6" s="65"/>
      <c r="C6" s="56"/>
      <c r="D6" s="56"/>
      <c r="E6" s="56"/>
      <c r="F6" s="56"/>
      <c r="G6" s="56"/>
      <c r="H6" s="56"/>
      <c r="I6" s="56"/>
      <c r="J6" s="56"/>
      <c r="K6" s="56"/>
      <c r="L6" s="56"/>
      <c r="M6" s="56"/>
      <c r="N6" s="56"/>
      <c r="O6" s="56"/>
      <c r="P6" s="56"/>
      <c r="Q6" s="26">
        <f t="shared" ref="Q6:Q38" si="0">SUM(C6:P6)</f>
        <v>0</v>
      </c>
      <c r="R6" s="27">
        <f>+B6-Q6</f>
        <v>0</v>
      </c>
      <c r="S6" s="3"/>
    </row>
    <row r="7" spans="1:19" x14ac:dyDescent="0.15">
      <c r="A7" s="5">
        <v>2</v>
      </c>
      <c r="B7" s="65"/>
      <c r="C7" s="56"/>
      <c r="D7" s="56"/>
      <c r="E7" s="56"/>
      <c r="F7" s="56"/>
      <c r="G7" s="56"/>
      <c r="H7" s="56"/>
      <c r="I7" s="56"/>
      <c r="J7" s="56"/>
      <c r="K7" s="56"/>
      <c r="L7" s="56"/>
      <c r="M7" s="56"/>
      <c r="N7" s="56"/>
      <c r="O7" s="56"/>
      <c r="P7" s="56"/>
      <c r="Q7" s="26">
        <f t="shared" si="0"/>
        <v>0</v>
      </c>
      <c r="R7" s="27">
        <f>+B7-Q7+R6</f>
        <v>0</v>
      </c>
      <c r="S7" s="3"/>
    </row>
    <row r="8" spans="1:19" x14ac:dyDescent="0.15">
      <c r="A8" s="5">
        <v>3</v>
      </c>
      <c r="B8" s="65"/>
      <c r="C8" s="56"/>
      <c r="D8" s="56"/>
      <c r="E8" s="56"/>
      <c r="F8" s="56"/>
      <c r="G8" s="56"/>
      <c r="H8" s="56"/>
      <c r="I8" s="56"/>
      <c r="J8" s="56"/>
      <c r="K8" s="56"/>
      <c r="L8" s="56"/>
      <c r="M8" s="56"/>
      <c r="N8" s="56"/>
      <c r="O8" s="56"/>
      <c r="P8" s="56"/>
      <c r="Q8" s="26">
        <f t="shared" si="0"/>
        <v>0</v>
      </c>
      <c r="R8" s="27">
        <f t="shared" ref="R8:R37" si="1">+B8-Q8+R7</f>
        <v>0</v>
      </c>
      <c r="S8" s="3"/>
    </row>
    <row r="9" spans="1:19" x14ac:dyDescent="0.15">
      <c r="A9" s="5">
        <v>4</v>
      </c>
      <c r="B9" s="65"/>
      <c r="C9" s="56"/>
      <c r="D9" s="56"/>
      <c r="E9" s="56"/>
      <c r="F9" s="56"/>
      <c r="G9" s="56"/>
      <c r="H9" s="56"/>
      <c r="I9" s="56"/>
      <c r="J9" s="56"/>
      <c r="K9" s="56"/>
      <c r="L9" s="56"/>
      <c r="M9" s="56"/>
      <c r="N9" s="56"/>
      <c r="O9" s="56"/>
      <c r="P9" s="56"/>
      <c r="Q9" s="26">
        <f t="shared" si="0"/>
        <v>0</v>
      </c>
      <c r="R9" s="27">
        <f t="shared" si="1"/>
        <v>0</v>
      </c>
      <c r="S9" s="3"/>
    </row>
    <row r="10" spans="1:19" x14ac:dyDescent="0.15">
      <c r="A10" s="5">
        <v>5</v>
      </c>
      <c r="B10" s="65"/>
      <c r="C10" s="56"/>
      <c r="D10" s="56"/>
      <c r="E10" s="56"/>
      <c r="F10" s="57"/>
      <c r="G10" s="56"/>
      <c r="H10" s="56"/>
      <c r="I10" s="56"/>
      <c r="J10" s="56"/>
      <c r="K10" s="56"/>
      <c r="L10" s="56"/>
      <c r="M10" s="56"/>
      <c r="N10" s="56"/>
      <c r="O10" s="56"/>
      <c r="P10" s="56"/>
      <c r="Q10" s="26">
        <f t="shared" si="0"/>
        <v>0</v>
      </c>
      <c r="R10" s="27">
        <f t="shared" si="1"/>
        <v>0</v>
      </c>
      <c r="S10" s="3"/>
    </row>
    <row r="11" spans="1:19" x14ac:dyDescent="0.15">
      <c r="A11" s="5">
        <v>6</v>
      </c>
      <c r="B11" s="65"/>
      <c r="C11" s="56"/>
      <c r="D11" s="56"/>
      <c r="E11" s="57"/>
      <c r="F11" s="56"/>
      <c r="G11" s="56"/>
      <c r="H11" s="56"/>
      <c r="I11" s="56"/>
      <c r="J11" s="56"/>
      <c r="K11" s="56"/>
      <c r="L11" s="56"/>
      <c r="M11" s="56"/>
      <c r="N11" s="56"/>
      <c r="O11" s="56"/>
      <c r="P11" s="56"/>
      <c r="Q11" s="26">
        <f t="shared" si="0"/>
        <v>0</v>
      </c>
      <c r="R11" s="27">
        <f t="shared" si="1"/>
        <v>0</v>
      </c>
      <c r="S11" s="3"/>
    </row>
    <row r="12" spans="1:19" x14ac:dyDescent="0.15">
      <c r="A12" s="5">
        <v>7</v>
      </c>
      <c r="B12" s="65"/>
      <c r="C12" s="56"/>
      <c r="D12" s="56"/>
      <c r="E12" s="56"/>
      <c r="F12" s="56"/>
      <c r="G12" s="56"/>
      <c r="H12" s="56"/>
      <c r="I12" s="56"/>
      <c r="J12" s="56"/>
      <c r="K12" s="56"/>
      <c r="L12" s="56"/>
      <c r="M12" s="56"/>
      <c r="N12" s="56"/>
      <c r="O12" s="56"/>
      <c r="P12" s="56"/>
      <c r="Q12" s="26">
        <f t="shared" si="0"/>
        <v>0</v>
      </c>
      <c r="R12" s="27">
        <f t="shared" si="1"/>
        <v>0</v>
      </c>
      <c r="S12" s="3"/>
    </row>
    <row r="13" spans="1:19" x14ac:dyDescent="0.15">
      <c r="A13" s="5">
        <v>8</v>
      </c>
      <c r="B13" s="65"/>
      <c r="C13" s="56"/>
      <c r="D13" s="56"/>
      <c r="E13" s="56"/>
      <c r="F13" s="56"/>
      <c r="G13" s="56"/>
      <c r="H13" s="56"/>
      <c r="I13" s="56"/>
      <c r="J13" s="56"/>
      <c r="K13" s="56"/>
      <c r="L13" s="56"/>
      <c r="M13" s="56"/>
      <c r="N13" s="56"/>
      <c r="O13" s="56"/>
      <c r="P13" s="56"/>
      <c r="Q13" s="26">
        <f t="shared" si="0"/>
        <v>0</v>
      </c>
      <c r="R13" s="27">
        <f t="shared" si="1"/>
        <v>0</v>
      </c>
      <c r="S13" s="3"/>
    </row>
    <row r="14" spans="1:19" x14ac:dyDescent="0.15">
      <c r="A14" s="5">
        <v>9</v>
      </c>
      <c r="B14" s="65"/>
      <c r="C14" s="56"/>
      <c r="D14" s="56"/>
      <c r="E14" s="56"/>
      <c r="F14" s="56"/>
      <c r="G14" s="56"/>
      <c r="H14" s="57"/>
      <c r="I14" s="56"/>
      <c r="J14" s="56"/>
      <c r="K14" s="56"/>
      <c r="L14" s="56"/>
      <c r="M14" s="56"/>
      <c r="N14" s="56"/>
      <c r="O14" s="56"/>
      <c r="P14" s="56"/>
      <c r="Q14" s="26">
        <f t="shared" si="0"/>
        <v>0</v>
      </c>
      <c r="R14" s="27">
        <f t="shared" si="1"/>
        <v>0</v>
      </c>
      <c r="S14" s="3"/>
    </row>
    <row r="15" spans="1:19" x14ac:dyDescent="0.15">
      <c r="A15" s="5">
        <v>10</v>
      </c>
      <c r="B15" s="65"/>
      <c r="C15" s="56"/>
      <c r="D15" s="56"/>
      <c r="E15" s="56"/>
      <c r="F15" s="56"/>
      <c r="G15" s="56"/>
      <c r="H15" s="57"/>
      <c r="I15" s="56"/>
      <c r="J15" s="56"/>
      <c r="K15" s="56"/>
      <c r="L15" s="56"/>
      <c r="M15" s="56"/>
      <c r="N15" s="56"/>
      <c r="O15" s="56"/>
      <c r="P15" s="56"/>
      <c r="Q15" s="26">
        <f t="shared" si="0"/>
        <v>0</v>
      </c>
      <c r="R15" s="27">
        <f t="shared" si="1"/>
        <v>0</v>
      </c>
      <c r="S15" s="3"/>
    </row>
    <row r="16" spans="1:19" x14ac:dyDescent="0.15">
      <c r="A16" s="5">
        <v>11</v>
      </c>
      <c r="B16" s="65"/>
      <c r="C16" s="56"/>
      <c r="D16" s="56"/>
      <c r="E16" s="56"/>
      <c r="F16" s="56"/>
      <c r="G16" s="56"/>
      <c r="H16" s="56"/>
      <c r="I16" s="56"/>
      <c r="J16" s="56"/>
      <c r="K16" s="56"/>
      <c r="L16" s="56"/>
      <c r="M16" s="56"/>
      <c r="N16" s="56"/>
      <c r="O16" s="56"/>
      <c r="P16" s="56"/>
      <c r="Q16" s="26">
        <f t="shared" si="0"/>
        <v>0</v>
      </c>
      <c r="R16" s="27">
        <f t="shared" si="1"/>
        <v>0</v>
      </c>
      <c r="S16" s="3"/>
    </row>
    <row r="17" spans="1:20" x14ac:dyDescent="0.15">
      <c r="A17" s="5">
        <v>12</v>
      </c>
      <c r="B17" s="65"/>
      <c r="C17" s="56"/>
      <c r="D17" s="56"/>
      <c r="E17" s="56"/>
      <c r="F17" s="56"/>
      <c r="G17" s="56"/>
      <c r="H17" s="56"/>
      <c r="I17" s="56"/>
      <c r="J17" s="56"/>
      <c r="K17" s="56"/>
      <c r="L17" s="56"/>
      <c r="M17" s="56"/>
      <c r="N17" s="56"/>
      <c r="O17" s="56"/>
      <c r="P17" s="56"/>
      <c r="Q17" s="26">
        <f t="shared" si="0"/>
        <v>0</v>
      </c>
      <c r="R17" s="27">
        <f t="shared" si="1"/>
        <v>0</v>
      </c>
      <c r="S17" s="3"/>
    </row>
    <row r="18" spans="1:20" x14ac:dyDescent="0.15">
      <c r="A18" s="5">
        <v>13</v>
      </c>
      <c r="B18" s="65"/>
      <c r="C18" s="56"/>
      <c r="D18" s="56"/>
      <c r="E18" s="56"/>
      <c r="F18" s="56"/>
      <c r="G18" s="56"/>
      <c r="H18" s="56"/>
      <c r="I18" s="56"/>
      <c r="J18" s="56"/>
      <c r="K18" s="56"/>
      <c r="L18" s="56"/>
      <c r="M18" s="56"/>
      <c r="N18" s="56"/>
      <c r="O18" s="56"/>
      <c r="P18" s="56"/>
      <c r="Q18" s="26">
        <f t="shared" si="0"/>
        <v>0</v>
      </c>
      <c r="R18" s="27">
        <f t="shared" si="1"/>
        <v>0</v>
      </c>
      <c r="S18" s="3"/>
    </row>
    <row r="19" spans="1:20" x14ac:dyDescent="0.15">
      <c r="A19" s="5">
        <v>14</v>
      </c>
      <c r="B19" s="65"/>
      <c r="C19" s="56"/>
      <c r="D19" s="56"/>
      <c r="E19" s="56"/>
      <c r="F19" s="56"/>
      <c r="G19" s="56"/>
      <c r="H19" s="56"/>
      <c r="I19" s="56"/>
      <c r="J19" s="56"/>
      <c r="K19" s="56"/>
      <c r="L19" s="56"/>
      <c r="M19" s="56"/>
      <c r="N19" s="56"/>
      <c r="O19" s="56"/>
      <c r="P19" s="56"/>
      <c r="Q19" s="26">
        <f t="shared" si="0"/>
        <v>0</v>
      </c>
      <c r="R19" s="27">
        <f t="shared" si="1"/>
        <v>0</v>
      </c>
      <c r="S19" s="3"/>
    </row>
    <row r="20" spans="1:20" ht="14" thickBot="1" x14ac:dyDescent="0.2">
      <c r="A20" s="5">
        <v>15</v>
      </c>
      <c r="B20" s="65"/>
      <c r="C20" s="56"/>
      <c r="D20" s="56"/>
      <c r="E20" s="56"/>
      <c r="F20" s="56"/>
      <c r="G20" s="56"/>
      <c r="H20" s="56"/>
      <c r="I20" s="56"/>
      <c r="J20" s="56"/>
      <c r="K20" s="56"/>
      <c r="L20" s="56"/>
      <c r="M20" s="56"/>
      <c r="N20" s="56"/>
      <c r="O20" s="56"/>
      <c r="P20" s="56"/>
      <c r="Q20" s="26">
        <f t="shared" si="0"/>
        <v>0</v>
      </c>
      <c r="R20" s="27">
        <f t="shared" si="1"/>
        <v>0</v>
      </c>
      <c r="S20" s="3"/>
    </row>
    <row r="21" spans="1:20" s="4" customFormat="1" ht="27" thickBot="1" x14ac:dyDescent="0.2">
      <c r="A21" s="29" t="s">
        <v>14</v>
      </c>
      <c r="B21" s="44">
        <f t="shared" ref="B21:P21" si="2">SUM(B6:B20)</f>
        <v>0</v>
      </c>
      <c r="C21" s="30">
        <f t="shared" si="2"/>
        <v>0</v>
      </c>
      <c r="D21" s="30">
        <f t="shared" si="2"/>
        <v>0</v>
      </c>
      <c r="E21" s="30">
        <f t="shared" si="2"/>
        <v>0</v>
      </c>
      <c r="F21" s="30">
        <f t="shared" si="2"/>
        <v>0</v>
      </c>
      <c r="G21" s="30">
        <f t="shared" si="2"/>
        <v>0</v>
      </c>
      <c r="H21" s="30">
        <f t="shared" si="2"/>
        <v>0</v>
      </c>
      <c r="I21" s="30">
        <f t="shared" si="2"/>
        <v>0</v>
      </c>
      <c r="J21" s="30">
        <f t="shared" si="2"/>
        <v>0</v>
      </c>
      <c r="K21" s="30">
        <f t="shared" si="2"/>
        <v>0</v>
      </c>
      <c r="L21" s="30">
        <f t="shared" si="2"/>
        <v>0</v>
      </c>
      <c r="M21" s="30">
        <f t="shared" si="2"/>
        <v>0</v>
      </c>
      <c r="N21" s="30">
        <f t="shared" si="2"/>
        <v>0</v>
      </c>
      <c r="O21" s="30">
        <f t="shared" si="2"/>
        <v>0</v>
      </c>
      <c r="P21" s="30">
        <f t="shared" si="2"/>
        <v>0</v>
      </c>
      <c r="Q21" s="30">
        <f t="shared" si="0"/>
        <v>0</v>
      </c>
      <c r="R21" s="31">
        <f>+B21-Q21</f>
        <v>0</v>
      </c>
      <c r="S21" s="26"/>
      <c r="T21"/>
    </row>
    <row r="22" spans="1:20" x14ac:dyDescent="0.15">
      <c r="A22" s="5">
        <v>16</v>
      </c>
      <c r="B22" s="65"/>
      <c r="C22" s="56"/>
      <c r="D22" s="56"/>
      <c r="E22" s="56"/>
      <c r="F22" s="56"/>
      <c r="G22" s="56"/>
      <c r="H22" s="56"/>
      <c r="I22" s="56"/>
      <c r="J22" s="56"/>
      <c r="K22" s="56"/>
      <c r="L22" s="56"/>
      <c r="M22" s="56"/>
      <c r="N22" s="56"/>
      <c r="O22" s="56"/>
      <c r="P22" s="56"/>
      <c r="Q22" s="26">
        <f t="shared" si="0"/>
        <v>0</v>
      </c>
      <c r="R22" s="27">
        <f t="shared" si="1"/>
        <v>0</v>
      </c>
      <c r="S22" s="3"/>
    </row>
    <row r="23" spans="1:20" x14ac:dyDescent="0.15">
      <c r="A23" s="5">
        <v>17</v>
      </c>
      <c r="B23" s="65"/>
      <c r="C23" s="56"/>
      <c r="D23" s="56"/>
      <c r="E23" s="56"/>
      <c r="F23" s="56"/>
      <c r="G23" s="56"/>
      <c r="H23" s="56"/>
      <c r="I23" s="56"/>
      <c r="J23" s="56"/>
      <c r="K23" s="56"/>
      <c r="L23" s="56"/>
      <c r="M23" s="56"/>
      <c r="N23" s="56"/>
      <c r="O23" s="56"/>
      <c r="P23" s="56"/>
      <c r="Q23" s="26">
        <f t="shared" si="0"/>
        <v>0</v>
      </c>
      <c r="R23" s="27">
        <f t="shared" si="1"/>
        <v>0</v>
      </c>
      <c r="S23" s="3"/>
    </row>
    <row r="24" spans="1:20" x14ac:dyDescent="0.15">
      <c r="A24" s="5">
        <v>18</v>
      </c>
      <c r="B24" s="65"/>
      <c r="C24" s="56"/>
      <c r="D24" s="56"/>
      <c r="E24" s="56"/>
      <c r="F24" s="56"/>
      <c r="G24" s="56"/>
      <c r="H24" s="56"/>
      <c r="I24" s="56"/>
      <c r="J24" s="56"/>
      <c r="K24" s="56"/>
      <c r="L24" s="56"/>
      <c r="M24" s="56"/>
      <c r="N24" s="56"/>
      <c r="O24" s="56"/>
      <c r="P24" s="56"/>
      <c r="Q24" s="26">
        <f t="shared" si="0"/>
        <v>0</v>
      </c>
      <c r="R24" s="27">
        <f t="shared" si="1"/>
        <v>0</v>
      </c>
      <c r="S24" s="3"/>
    </row>
    <row r="25" spans="1:20" x14ac:dyDescent="0.15">
      <c r="A25" s="5">
        <v>19</v>
      </c>
      <c r="B25" s="65"/>
      <c r="C25" s="56"/>
      <c r="D25" s="56"/>
      <c r="E25" s="56"/>
      <c r="F25" s="56"/>
      <c r="G25" s="56"/>
      <c r="H25" s="56"/>
      <c r="I25" s="56"/>
      <c r="J25" s="56"/>
      <c r="K25" s="56"/>
      <c r="L25" s="56"/>
      <c r="M25" s="56"/>
      <c r="N25" s="56"/>
      <c r="O25" s="56"/>
      <c r="P25" s="56"/>
      <c r="Q25" s="26">
        <f t="shared" si="0"/>
        <v>0</v>
      </c>
      <c r="R25" s="27">
        <f t="shared" si="1"/>
        <v>0</v>
      </c>
      <c r="S25" s="3"/>
    </row>
    <row r="26" spans="1:20" x14ac:dyDescent="0.15">
      <c r="A26" s="5">
        <v>20</v>
      </c>
      <c r="B26" s="65"/>
      <c r="C26" s="56"/>
      <c r="D26" s="56"/>
      <c r="E26" s="56"/>
      <c r="F26" s="56"/>
      <c r="G26" s="56"/>
      <c r="H26" s="56"/>
      <c r="I26" s="56"/>
      <c r="J26" s="56"/>
      <c r="K26" s="56"/>
      <c r="L26" s="56"/>
      <c r="M26" s="56"/>
      <c r="N26" s="56"/>
      <c r="O26" s="56"/>
      <c r="P26" s="56"/>
      <c r="Q26" s="26">
        <f t="shared" si="0"/>
        <v>0</v>
      </c>
      <c r="R26" s="27">
        <f t="shared" si="1"/>
        <v>0</v>
      </c>
      <c r="S26" s="3"/>
    </row>
    <row r="27" spans="1:20" x14ac:dyDescent="0.15">
      <c r="A27" s="5">
        <v>21</v>
      </c>
      <c r="B27" s="65"/>
      <c r="C27" s="56"/>
      <c r="D27" s="56"/>
      <c r="E27" s="56"/>
      <c r="F27" s="56"/>
      <c r="G27" s="56"/>
      <c r="H27" s="56"/>
      <c r="I27" s="56"/>
      <c r="J27" s="56"/>
      <c r="K27" s="56"/>
      <c r="L27" s="56"/>
      <c r="M27" s="56"/>
      <c r="N27" s="56"/>
      <c r="O27" s="56"/>
      <c r="P27" s="56"/>
      <c r="Q27" s="26">
        <f t="shared" si="0"/>
        <v>0</v>
      </c>
      <c r="R27" s="27">
        <f t="shared" si="1"/>
        <v>0</v>
      </c>
      <c r="S27" s="3"/>
    </row>
    <row r="28" spans="1:20" x14ac:dyDescent="0.15">
      <c r="A28" s="5">
        <v>22</v>
      </c>
      <c r="B28" s="65"/>
      <c r="C28" s="56"/>
      <c r="D28" s="56"/>
      <c r="E28" s="56"/>
      <c r="F28" s="56"/>
      <c r="G28" s="56"/>
      <c r="H28" s="56"/>
      <c r="I28" s="56"/>
      <c r="J28" s="56"/>
      <c r="K28" s="56"/>
      <c r="L28" s="56"/>
      <c r="M28" s="56"/>
      <c r="N28" s="56"/>
      <c r="O28" s="56"/>
      <c r="P28" s="56"/>
      <c r="Q28" s="26">
        <f t="shared" si="0"/>
        <v>0</v>
      </c>
      <c r="R28" s="27">
        <f t="shared" si="1"/>
        <v>0</v>
      </c>
      <c r="S28" s="3"/>
    </row>
    <row r="29" spans="1:20" x14ac:dyDescent="0.15">
      <c r="A29" s="5">
        <v>23</v>
      </c>
      <c r="B29" s="65"/>
      <c r="C29" s="56"/>
      <c r="D29" s="56"/>
      <c r="E29" s="56"/>
      <c r="F29" s="56"/>
      <c r="G29" s="56"/>
      <c r="H29" s="56"/>
      <c r="I29" s="56"/>
      <c r="J29" s="56"/>
      <c r="K29" s="56"/>
      <c r="L29" s="56"/>
      <c r="M29" s="56"/>
      <c r="N29" s="56"/>
      <c r="O29" s="56"/>
      <c r="P29" s="56"/>
      <c r="Q29" s="26">
        <f t="shared" si="0"/>
        <v>0</v>
      </c>
      <c r="R29" s="27">
        <f t="shared" si="1"/>
        <v>0</v>
      </c>
      <c r="S29" s="3"/>
    </row>
    <row r="30" spans="1:20" x14ac:dyDescent="0.15">
      <c r="A30" s="5">
        <v>24</v>
      </c>
      <c r="B30" s="65"/>
      <c r="C30" s="56"/>
      <c r="D30" s="56"/>
      <c r="E30" s="56"/>
      <c r="F30" s="56"/>
      <c r="G30" s="56"/>
      <c r="H30" s="56"/>
      <c r="I30" s="56"/>
      <c r="J30" s="56"/>
      <c r="K30" s="56"/>
      <c r="L30" s="56"/>
      <c r="M30" s="56"/>
      <c r="N30" s="56"/>
      <c r="O30" s="56"/>
      <c r="P30" s="56"/>
      <c r="Q30" s="26">
        <f t="shared" si="0"/>
        <v>0</v>
      </c>
      <c r="R30" s="27">
        <f t="shared" si="1"/>
        <v>0</v>
      </c>
      <c r="S30" s="3"/>
    </row>
    <row r="31" spans="1:20" x14ac:dyDescent="0.15">
      <c r="A31" s="5">
        <v>25</v>
      </c>
      <c r="B31" s="65"/>
      <c r="C31" s="56"/>
      <c r="D31" s="56"/>
      <c r="E31" s="56"/>
      <c r="F31" s="56"/>
      <c r="G31" s="56"/>
      <c r="H31" s="56"/>
      <c r="I31" s="56"/>
      <c r="J31" s="56"/>
      <c r="K31" s="56"/>
      <c r="L31" s="56"/>
      <c r="M31" s="56"/>
      <c r="N31" s="56"/>
      <c r="O31" s="56"/>
      <c r="P31" s="56"/>
      <c r="Q31" s="26">
        <f t="shared" si="0"/>
        <v>0</v>
      </c>
      <c r="R31" s="27">
        <f t="shared" si="1"/>
        <v>0</v>
      </c>
      <c r="S31" s="3"/>
    </row>
    <row r="32" spans="1:20" x14ac:dyDescent="0.15">
      <c r="A32" s="5">
        <v>26</v>
      </c>
      <c r="B32" s="65"/>
      <c r="C32" s="56"/>
      <c r="D32" s="56"/>
      <c r="E32" s="56"/>
      <c r="F32" s="56"/>
      <c r="G32" s="56"/>
      <c r="H32" s="56"/>
      <c r="I32" s="56"/>
      <c r="J32" s="56"/>
      <c r="K32" s="56"/>
      <c r="L32" s="56"/>
      <c r="M32" s="56"/>
      <c r="N32" s="56"/>
      <c r="O32" s="56"/>
      <c r="P32" s="56"/>
      <c r="Q32" s="26">
        <f t="shared" si="0"/>
        <v>0</v>
      </c>
      <c r="R32" s="27">
        <f t="shared" si="1"/>
        <v>0</v>
      </c>
      <c r="S32" s="3"/>
    </row>
    <row r="33" spans="1:19" x14ac:dyDescent="0.15">
      <c r="A33" s="5">
        <v>27</v>
      </c>
      <c r="B33" s="65"/>
      <c r="C33" s="56"/>
      <c r="D33" s="56"/>
      <c r="E33" s="56"/>
      <c r="F33" s="56"/>
      <c r="G33" s="56"/>
      <c r="H33" s="56"/>
      <c r="I33" s="56"/>
      <c r="J33" s="56"/>
      <c r="K33" s="56"/>
      <c r="L33" s="56"/>
      <c r="M33" s="56"/>
      <c r="N33" s="56"/>
      <c r="O33" s="56"/>
      <c r="P33" s="56"/>
      <c r="Q33" s="26">
        <f t="shared" si="0"/>
        <v>0</v>
      </c>
      <c r="R33" s="27">
        <f t="shared" si="1"/>
        <v>0</v>
      </c>
      <c r="S33" s="3"/>
    </row>
    <row r="34" spans="1:19" x14ac:dyDescent="0.15">
      <c r="A34" s="5">
        <v>28</v>
      </c>
      <c r="B34" s="65"/>
      <c r="C34" s="56"/>
      <c r="D34" s="56"/>
      <c r="E34" s="56"/>
      <c r="F34" s="56"/>
      <c r="G34" s="56"/>
      <c r="H34" s="56"/>
      <c r="I34" s="56"/>
      <c r="J34" s="56"/>
      <c r="K34" s="56"/>
      <c r="L34" s="56"/>
      <c r="M34" s="56"/>
      <c r="N34" s="56"/>
      <c r="O34" s="56"/>
      <c r="P34" s="56"/>
      <c r="Q34" s="26">
        <f t="shared" si="0"/>
        <v>0</v>
      </c>
      <c r="R34" s="27">
        <f t="shared" si="1"/>
        <v>0</v>
      </c>
      <c r="S34" s="3"/>
    </row>
    <row r="35" spans="1:19" x14ac:dyDescent="0.15">
      <c r="A35" s="5">
        <v>29</v>
      </c>
      <c r="B35" s="65"/>
      <c r="C35" s="56"/>
      <c r="D35" s="56"/>
      <c r="E35" s="56"/>
      <c r="F35" s="56"/>
      <c r="G35" s="56"/>
      <c r="H35" s="56"/>
      <c r="I35" s="56"/>
      <c r="J35" s="56"/>
      <c r="K35" s="56"/>
      <c r="L35" s="56"/>
      <c r="M35" s="56"/>
      <c r="N35" s="56"/>
      <c r="O35" s="56"/>
      <c r="P35" s="56"/>
      <c r="Q35" s="26">
        <f t="shared" si="0"/>
        <v>0</v>
      </c>
      <c r="R35" s="27">
        <f t="shared" si="1"/>
        <v>0</v>
      </c>
      <c r="S35" s="3"/>
    </row>
    <row r="36" spans="1:19" x14ac:dyDescent="0.15">
      <c r="A36" s="5">
        <v>30</v>
      </c>
      <c r="B36" s="65"/>
      <c r="C36" s="56"/>
      <c r="D36" s="56"/>
      <c r="E36" s="56"/>
      <c r="F36" s="56"/>
      <c r="G36" s="56"/>
      <c r="H36" s="56"/>
      <c r="I36" s="56"/>
      <c r="J36" s="56"/>
      <c r="K36" s="56"/>
      <c r="L36" s="56"/>
      <c r="M36" s="56"/>
      <c r="N36" s="56"/>
      <c r="O36" s="56"/>
      <c r="P36" s="56"/>
      <c r="Q36" s="26">
        <f t="shared" si="0"/>
        <v>0</v>
      </c>
      <c r="R36" s="27">
        <f t="shared" si="1"/>
        <v>0</v>
      </c>
      <c r="S36" s="3"/>
    </row>
    <row r="37" spans="1:19" ht="14" thickBot="1" x14ac:dyDescent="0.2">
      <c r="A37" s="5">
        <v>31</v>
      </c>
      <c r="B37" s="66"/>
      <c r="C37" s="58"/>
      <c r="D37" s="58"/>
      <c r="E37" s="58"/>
      <c r="F37" s="58"/>
      <c r="G37" s="58"/>
      <c r="H37" s="58"/>
      <c r="I37" s="58"/>
      <c r="J37" s="58"/>
      <c r="K37" s="58"/>
      <c r="L37" s="58"/>
      <c r="M37" s="58"/>
      <c r="N37" s="58"/>
      <c r="O37" s="58"/>
      <c r="P37" s="58"/>
      <c r="Q37" s="26">
        <f t="shared" si="0"/>
        <v>0</v>
      </c>
      <c r="R37" s="27">
        <f t="shared" si="1"/>
        <v>0</v>
      </c>
      <c r="S37" s="3"/>
    </row>
    <row r="38" spans="1:19" ht="27" thickBot="1" x14ac:dyDescent="0.2">
      <c r="A38" s="25" t="s">
        <v>44</v>
      </c>
      <c r="B38" s="46">
        <f t="shared" ref="B38:P38" si="3">SUM(B21:B37)</f>
        <v>0</v>
      </c>
      <c r="C38" s="32">
        <f t="shared" si="3"/>
        <v>0</v>
      </c>
      <c r="D38" s="32">
        <f t="shared" si="3"/>
        <v>0</v>
      </c>
      <c r="E38" s="32">
        <f t="shared" si="3"/>
        <v>0</v>
      </c>
      <c r="F38" s="32">
        <f t="shared" si="3"/>
        <v>0</v>
      </c>
      <c r="G38" s="32">
        <f t="shared" si="3"/>
        <v>0</v>
      </c>
      <c r="H38" s="32">
        <f t="shared" si="3"/>
        <v>0</v>
      </c>
      <c r="I38" s="32">
        <f t="shared" si="3"/>
        <v>0</v>
      </c>
      <c r="J38" s="32">
        <f t="shared" si="3"/>
        <v>0</v>
      </c>
      <c r="K38" s="32">
        <f t="shared" si="3"/>
        <v>0</v>
      </c>
      <c r="L38" s="32">
        <f t="shared" si="3"/>
        <v>0</v>
      </c>
      <c r="M38" s="32">
        <f t="shared" si="3"/>
        <v>0</v>
      </c>
      <c r="N38" s="32">
        <f t="shared" si="3"/>
        <v>0</v>
      </c>
      <c r="O38" s="32">
        <f t="shared" si="3"/>
        <v>0</v>
      </c>
      <c r="P38" s="32">
        <f t="shared" si="3"/>
        <v>0</v>
      </c>
      <c r="Q38" s="32">
        <f t="shared" si="0"/>
        <v>0</v>
      </c>
      <c r="R38" s="31">
        <f>+B38-Q38</f>
        <v>0</v>
      </c>
      <c r="S38" s="3"/>
    </row>
    <row r="39" spans="1:19" ht="26" x14ac:dyDescent="0.15">
      <c r="A39" s="25" t="s">
        <v>45</v>
      </c>
      <c r="B39" s="45">
        <f>-B4+B38</f>
        <v>0</v>
      </c>
      <c r="C39" s="32">
        <f t="shared" ref="C39:Q39" si="4">+C4-C38</f>
        <v>0</v>
      </c>
      <c r="D39" s="32">
        <f t="shared" si="4"/>
        <v>0</v>
      </c>
      <c r="E39" s="32">
        <f t="shared" si="4"/>
        <v>0</v>
      </c>
      <c r="F39" s="32">
        <f t="shared" si="4"/>
        <v>0</v>
      </c>
      <c r="G39" s="32">
        <f t="shared" si="4"/>
        <v>0</v>
      </c>
      <c r="H39" s="32">
        <f t="shared" si="4"/>
        <v>0</v>
      </c>
      <c r="I39" s="32">
        <f t="shared" si="4"/>
        <v>0</v>
      </c>
      <c r="J39" s="32">
        <f t="shared" si="4"/>
        <v>0</v>
      </c>
      <c r="K39" s="32">
        <f t="shared" si="4"/>
        <v>0</v>
      </c>
      <c r="L39" s="32">
        <f t="shared" si="4"/>
        <v>0</v>
      </c>
      <c r="M39" s="32">
        <f t="shared" si="4"/>
        <v>0</v>
      </c>
      <c r="N39" s="32">
        <f t="shared" si="4"/>
        <v>0</v>
      </c>
      <c r="O39" s="32">
        <f t="shared" si="4"/>
        <v>0</v>
      </c>
      <c r="P39" s="32">
        <f t="shared" si="4"/>
        <v>0</v>
      </c>
      <c r="Q39" s="32">
        <f t="shared" si="4"/>
        <v>0</v>
      </c>
      <c r="R39" s="32">
        <f>+R4+R38</f>
        <v>0</v>
      </c>
      <c r="S39" s="3"/>
    </row>
    <row r="40" spans="1:19" x14ac:dyDescent="0.15">
      <c r="A40" s="5"/>
      <c r="B40" s="47"/>
      <c r="C40" s="33"/>
      <c r="D40" s="33"/>
      <c r="E40" s="33"/>
      <c r="F40" s="33"/>
      <c r="G40" s="33"/>
      <c r="H40" s="33"/>
      <c r="I40" s="33"/>
      <c r="J40" s="33"/>
      <c r="K40" s="33"/>
      <c r="L40" s="33"/>
      <c r="M40" s="33"/>
      <c r="N40" s="33"/>
      <c r="O40" s="33"/>
      <c r="P40" s="33"/>
      <c r="Q40" s="33"/>
      <c r="R40" s="33"/>
      <c r="S40" s="3"/>
    </row>
    <row r="41" spans="1:19" ht="26" x14ac:dyDescent="0.15">
      <c r="A41" s="25" t="s">
        <v>15</v>
      </c>
      <c r="B41" s="42">
        <f>+'Monthly Budget'!B31</f>
        <v>0</v>
      </c>
      <c r="C41" s="42">
        <f>+'Monthly Budget'!C31</f>
        <v>0</v>
      </c>
      <c r="D41" s="42">
        <f>+'Monthly Budget'!D31</f>
        <v>0</v>
      </c>
      <c r="E41" s="42">
        <f>+'Monthly Budget'!E31</f>
        <v>0</v>
      </c>
      <c r="F41" s="42">
        <f>+'Monthly Budget'!F31</f>
        <v>0</v>
      </c>
      <c r="G41" s="42">
        <f>+'Monthly Budget'!G31</f>
        <v>0</v>
      </c>
      <c r="H41" s="42">
        <f>+'Monthly Budget'!H31</f>
        <v>0</v>
      </c>
      <c r="I41" s="42">
        <f>+'Monthly Budget'!I31</f>
        <v>0</v>
      </c>
      <c r="J41" s="42">
        <f>+'Monthly Budget'!J31</f>
        <v>0</v>
      </c>
      <c r="K41" s="42">
        <f>+'Monthly Budget'!K31</f>
        <v>0</v>
      </c>
      <c r="L41" s="42">
        <f>+'Monthly Budget'!L31</f>
        <v>0</v>
      </c>
      <c r="M41" s="42">
        <f>+'Monthly Budget'!M31</f>
        <v>0</v>
      </c>
      <c r="N41" s="42">
        <f>+'Monthly Budget'!N31</f>
        <v>0</v>
      </c>
      <c r="O41" s="42">
        <f>+'Monthly Budget'!O31</f>
        <v>0</v>
      </c>
      <c r="P41" s="42">
        <f>+'Monthly Budget'!P31</f>
        <v>0</v>
      </c>
      <c r="Q41" s="42">
        <f>+'Monthly Budget'!Q31</f>
        <v>0</v>
      </c>
      <c r="R41" s="42">
        <f>+'Monthly Budget'!R31</f>
        <v>0</v>
      </c>
      <c r="S41" s="3"/>
    </row>
    <row r="42" spans="1:19" ht="26" x14ac:dyDescent="0.15">
      <c r="A42" s="25" t="s">
        <v>46</v>
      </c>
      <c r="B42" s="42">
        <f>+'Actual Totals'!B33</f>
        <v>0</v>
      </c>
      <c r="C42" s="42">
        <f>+'Actual Totals'!C33</f>
        <v>0</v>
      </c>
      <c r="D42" s="42">
        <f>+'Actual Totals'!D33</f>
        <v>0</v>
      </c>
      <c r="E42" s="42">
        <f>+'Actual Totals'!E33</f>
        <v>0</v>
      </c>
      <c r="F42" s="42">
        <f>+'Actual Totals'!F33</f>
        <v>0</v>
      </c>
      <c r="G42" s="42">
        <f>+'Actual Totals'!G33</f>
        <v>0</v>
      </c>
      <c r="H42" s="42">
        <f>+'Actual Totals'!H33</f>
        <v>0</v>
      </c>
      <c r="I42" s="42">
        <f>+'Actual Totals'!I33</f>
        <v>0</v>
      </c>
      <c r="J42" s="42">
        <f>+'Actual Totals'!J33</f>
        <v>0</v>
      </c>
      <c r="K42" s="42">
        <f>+'Actual Totals'!K33</f>
        <v>0</v>
      </c>
      <c r="L42" s="42">
        <f>+'Actual Totals'!L33</f>
        <v>0</v>
      </c>
      <c r="M42" s="42">
        <f>+'Actual Totals'!M33</f>
        <v>0</v>
      </c>
      <c r="N42" s="42">
        <f>+'Actual Totals'!N33</f>
        <v>0</v>
      </c>
      <c r="O42" s="42">
        <f>+'Actual Totals'!O33</f>
        <v>0</v>
      </c>
      <c r="P42" s="42">
        <f>+'Actual Totals'!P33</f>
        <v>0</v>
      </c>
      <c r="Q42" s="42">
        <f>+'Actual Totals'!Q33</f>
        <v>0</v>
      </c>
      <c r="R42" s="42">
        <f>+'Actual Totals'!R33</f>
        <v>0</v>
      </c>
      <c r="S42" s="3"/>
    </row>
    <row r="43" spans="1:19" ht="26" x14ac:dyDescent="0.15">
      <c r="A43" s="25" t="s">
        <v>47</v>
      </c>
      <c r="B43" s="42">
        <f>-B41+B42</f>
        <v>0</v>
      </c>
      <c r="C43" s="42">
        <f t="shared" ref="C43:Q43" si="5">+C41-C42</f>
        <v>0</v>
      </c>
      <c r="D43" s="42">
        <f t="shared" si="5"/>
        <v>0</v>
      </c>
      <c r="E43" s="42">
        <f t="shared" si="5"/>
        <v>0</v>
      </c>
      <c r="F43" s="42">
        <f t="shared" si="5"/>
        <v>0</v>
      </c>
      <c r="G43" s="42">
        <f t="shared" si="5"/>
        <v>0</v>
      </c>
      <c r="H43" s="42">
        <f t="shared" si="5"/>
        <v>0</v>
      </c>
      <c r="I43" s="42">
        <f t="shared" si="5"/>
        <v>0</v>
      </c>
      <c r="J43" s="42">
        <f t="shared" si="5"/>
        <v>0</v>
      </c>
      <c r="K43" s="42">
        <f t="shared" si="5"/>
        <v>0</v>
      </c>
      <c r="L43" s="42">
        <f t="shared" si="5"/>
        <v>0</v>
      </c>
      <c r="M43" s="42">
        <f t="shared" si="5"/>
        <v>0</v>
      </c>
      <c r="N43" s="42">
        <f t="shared" si="5"/>
        <v>0</v>
      </c>
      <c r="O43" s="42">
        <f t="shared" si="5"/>
        <v>0</v>
      </c>
      <c r="P43" s="42">
        <f t="shared" si="5"/>
        <v>0</v>
      </c>
      <c r="Q43" s="42">
        <f t="shared" si="5"/>
        <v>0</v>
      </c>
      <c r="R43" s="42">
        <f>+R41+R42</f>
        <v>0</v>
      </c>
      <c r="S43" s="3"/>
    </row>
    <row r="44" spans="1:19" x14ac:dyDescent="0.15">
      <c r="A44" s="5"/>
      <c r="B44" s="42"/>
      <c r="S44" s="3"/>
    </row>
    <row r="45" spans="1:19" x14ac:dyDescent="0.15">
      <c r="A45" s="5"/>
      <c r="B45" s="5"/>
      <c r="C45" s="3"/>
      <c r="D45" s="3" t="s">
        <v>18</v>
      </c>
      <c r="E45" s="3"/>
      <c r="F45" s="3"/>
      <c r="G45" s="3"/>
      <c r="H45" s="5" t="s">
        <v>51</v>
      </c>
      <c r="I45" s="3"/>
      <c r="J45" s="3"/>
      <c r="K45" s="5"/>
      <c r="L45" s="5" t="s">
        <v>21</v>
      </c>
      <c r="M45" s="5"/>
      <c r="N45" s="3"/>
      <c r="O45" s="3"/>
      <c r="P45" s="3"/>
      <c r="Q45" s="3"/>
      <c r="R45" s="3"/>
      <c r="S45" s="3"/>
    </row>
    <row r="46" spans="1:19" x14ac:dyDescent="0.15">
      <c r="A46" s="25" t="s">
        <v>16</v>
      </c>
      <c r="B46" s="25"/>
      <c r="C46" s="34" t="s">
        <v>19</v>
      </c>
      <c r="D46" s="35"/>
      <c r="E46" s="36">
        <f>+B38</f>
        <v>0</v>
      </c>
      <c r="F46" s="3"/>
      <c r="G46" s="34" t="s">
        <v>19</v>
      </c>
      <c r="H46" s="35"/>
      <c r="I46" s="49">
        <f>+Sep!M46</f>
        <v>0</v>
      </c>
      <c r="J46" s="3"/>
      <c r="K46" s="50" t="s">
        <v>19</v>
      </c>
      <c r="L46" s="48"/>
      <c r="M46" s="49">
        <f>+B42</f>
        <v>0</v>
      </c>
      <c r="N46" s="3"/>
      <c r="O46" s="3"/>
      <c r="P46" s="3"/>
      <c r="Q46" s="3"/>
      <c r="R46" s="3"/>
      <c r="S46" s="3"/>
    </row>
    <row r="47" spans="1:19" ht="18" x14ac:dyDescent="0.2">
      <c r="A47" s="25" t="s">
        <v>17</v>
      </c>
      <c r="B47" s="25"/>
      <c r="C47" s="37" t="s">
        <v>20</v>
      </c>
      <c r="D47" s="38"/>
      <c r="E47" s="39">
        <f>+Q38</f>
        <v>0</v>
      </c>
      <c r="F47" s="23" t="s">
        <v>50</v>
      </c>
      <c r="G47" s="37" t="s">
        <v>20</v>
      </c>
      <c r="H47" s="38"/>
      <c r="I47" s="51">
        <f>+Sep!M47</f>
        <v>0</v>
      </c>
      <c r="J47" s="23" t="s">
        <v>49</v>
      </c>
      <c r="K47" s="53" t="s">
        <v>20</v>
      </c>
      <c r="L47" s="24"/>
      <c r="M47" s="51">
        <f>+Q42</f>
        <v>0</v>
      </c>
      <c r="N47" s="3"/>
      <c r="O47" s="3"/>
      <c r="P47" s="3"/>
      <c r="Q47" s="3"/>
      <c r="R47" s="3"/>
      <c r="S47" s="3"/>
    </row>
    <row r="48" spans="1:19" x14ac:dyDescent="0.15">
      <c r="A48" s="5"/>
      <c r="B48" s="5"/>
      <c r="C48" s="54" t="s">
        <v>53</v>
      </c>
      <c r="D48" s="40"/>
      <c r="E48" s="41">
        <f>+E46-E47</f>
        <v>0</v>
      </c>
      <c r="F48" s="3"/>
      <c r="G48" s="54" t="s">
        <v>53</v>
      </c>
      <c r="H48" s="40"/>
      <c r="I48" s="51">
        <f>+I46-I47</f>
        <v>0</v>
      </c>
      <c r="J48" s="3"/>
      <c r="K48" s="54" t="s">
        <v>53</v>
      </c>
      <c r="L48" s="52"/>
      <c r="M48" s="51">
        <f>+M46-M47</f>
        <v>0</v>
      </c>
      <c r="N48" s="3"/>
      <c r="O48" s="3"/>
      <c r="P48" s="3"/>
      <c r="Q48" s="3"/>
      <c r="R48" s="3"/>
      <c r="S48" s="3"/>
    </row>
    <row r="49" spans="1:19" x14ac:dyDescent="0.15">
      <c r="A49" s="5"/>
      <c r="B49" s="5"/>
      <c r="C49" s="3"/>
      <c r="D49" s="3"/>
      <c r="E49" s="3"/>
      <c r="F49" s="3"/>
      <c r="G49" s="3"/>
      <c r="H49" s="3"/>
      <c r="I49" s="3"/>
      <c r="J49" s="3"/>
      <c r="K49" s="3"/>
      <c r="L49" s="3"/>
      <c r="M49" s="3"/>
      <c r="N49" s="3"/>
      <c r="O49" s="3"/>
      <c r="P49" s="3"/>
      <c r="Q49" s="3"/>
      <c r="R49" s="3"/>
      <c r="S49" s="3"/>
    </row>
    <row r="50" spans="1:19" x14ac:dyDescent="0.15">
      <c r="A50" s="134" t="s">
        <v>293</v>
      </c>
      <c r="B50" s="5"/>
    </row>
    <row r="51" spans="1:19" x14ac:dyDescent="0.15">
      <c r="B51" s="5"/>
    </row>
  </sheetData>
  <sheetProtection password="CC33" sheet="1" objects="1" scenarios="1" formatCells="0" formatColumns="0" selectLockedCells="1"/>
  <phoneticPr fontId="2" type="noConversion"/>
  <printOptions gridLines="1"/>
  <pageMargins left="0.56000000000000005" right="0.51" top="1" bottom="1" header="0.5" footer="0.5"/>
  <pageSetup scale="56" orientation="landscape" horizontalDpi="300" verticalDpi="300" r:id="rId1"/>
  <headerFooter alignWithMargins="0">
    <oddHeader>&amp;C&amp;"Arial,Bold"&amp;12Monthly Budget</oddHeader>
    <oddFooter>&amp;L&amp;F
&amp;A&amp;R&amp;D &amp;T</oddFooter>
  </headerFooter>
  <colBreaks count="1" manualBreakCount="1">
    <brk id="10" max="47"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59999389629810485"/>
    <pageSetUpPr fitToPage="1"/>
  </sheetPr>
  <dimension ref="A1:T51"/>
  <sheetViews>
    <sheetView zoomScale="90" zoomScaleNormal="90" zoomScalePageLayoutView="9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8.83203125" defaultRowHeight="13" x14ac:dyDescent="0.15"/>
  <cols>
    <col min="1" max="1" width="13.6640625" style="2" customWidth="1"/>
    <col min="2" max="2" width="16.33203125" customWidth="1"/>
    <col min="3" max="16" width="13.6640625" customWidth="1"/>
    <col min="17" max="17" width="15.6640625" customWidth="1"/>
    <col min="18" max="18" width="14.6640625" customWidth="1"/>
  </cols>
  <sheetData>
    <row r="1" spans="1:19" s="59" customFormat="1" ht="18" x14ac:dyDescent="0.2">
      <c r="A1" s="22" t="s">
        <v>1</v>
      </c>
      <c r="B1" s="22" t="s">
        <v>33</v>
      </c>
      <c r="C1" s="22" t="s">
        <v>3</v>
      </c>
      <c r="D1" s="64">
        <f>'Monthly Budget'!$F$3</f>
        <v>0</v>
      </c>
      <c r="R1" s="24" t="s">
        <v>18</v>
      </c>
    </row>
    <row r="2" spans="1:19" s="5" customFormat="1" x14ac:dyDescent="0.15">
      <c r="C2" s="5" t="s">
        <v>28</v>
      </c>
      <c r="J2" s="380" t="s">
        <v>304</v>
      </c>
      <c r="M2" s="5" t="s">
        <v>336</v>
      </c>
      <c r="P2" s="5" t="s">
        <v>302</v>
      </c>
      <c r="Q2" s="5" t="s">
        <v>22</v>
      </c>
      <c r="R2" s="24" t="s">
        <v>52</v>
      </c>
    </row>
    <row r="3" spans="1:19" s="5" customFormat="1" ht="14" thickBot="1" x14ac:dyDescent="0.2">
      <c r="A3" s="24" t="s">
        <v>4</v>
      </c>
      <c r="B3" s="24" t="s">
        <v>5</v>
      </c>
      <c r="C3" s="5" t="s">
        <v>29</v>
      </c>
      <c r="D3" s="5" t="s">
        <v>6</v>
      </c>
      <c r="E3" s="5" t="s">
        <v>7</v>
      </c>
      <c r="F3" s="5" t="s">
        <v>8</v>
      </c>
      <c r="G3" s="5" t="s">
        <v>26</v>
      </c>
      <c r="H3" s="5" t="s">
        <v>27</v>
      </c>
      <c r="I3" s="5" t="s">
        <v>9</v>
      </c>
      <c r="J3" s="5" t="s">
        <v>303</v>
      </c>
      <c r="K3" s="5" t="s">
        <v>10</v>
      </c>
      <c r="L3" s="5" t="s">
        <v>11</v>
      </c>
      <c r="M3" s="5" t="s">
        <v>297</v>
      </c>
      <c r="N3" s="5" t="s">
        <v>12</v>
      </c>
      <c r="O3" s="5" t="s">
        <v>30</v>
      </c>
      <c r="P3" s="5" t="s">
        <v>301</v>
      </c>
      <c r="Q3" s="5" t="s">
        <v>23</v>
      </c>
      <c r="R3" s="24" t="s">
        <v>25</v>
      </c>
    </row>
    <row r="4" spans="1:19" s="1" customFormat="1" ht="27" thickBot="1" x14ac:dyDescent="0.2">
      <c r="A4" s="25" t="s">
        <v>13</v>
      </c>
      <c r="B4" s="42">
        <f>+'Monthly Budget'!B17</f>
        <v>0</v>
      </c>
      <c r="C4" s="26">
        <f>+'Monthly Budget'!C17</f>
        <v>0</v>
      </c>
      <c r="D4" s="26">
        <f>+'Monthly Budget'!D17</f>
        <v>0</v>
      </c>
      <c r="E4" s="26">
        <f>+'Monthly Budget'!E17</f>
        <v>0</v>
      </c>
      <c r="F4" s="26">
        <f>+'Monthly Budget'!F17</f>
        <v>0</v>
      </c>
      <c r="G4" s="26">
        <f>+'Monthly Budget'!G17</f>
        <v>0</v>
      </c>
      <c r="H4" s="26">
        <f>+'Monthly Budget'!H17</f>
        <v>0</v>
      </c>
      <c r="I4" s="26">
        <f>+'Monthly Budget'!I17</f>
        <v>0</v>
      </c>
      <c r="J4" s="26">
        <f>+'Monthly Budget'!J17</f>
        <v>0</v>
      </c>
      <c r="K4" s="26">
        <f>+'Monthly Budget'!K17</f>
        <v>0</v>
      </c>
      <c r="L4" s="26">
        <f>+'Monthly Budget'!L17</f>
        <v>0</v>
      </c>
      <c r="M4" s="26">
        <f>+'Monthly Budget'!M17</f>
        <v>0</v>
      </c>
      <c r="N4" s="26">
        <f>+'Monthly Budget'!N17</f>
        <v>0</v>
      </c>
      <c r="O4" s="26">
        <f>+'Monthly Budget'!O17</f>
        <v>0</v>
      </c>
      <c r="P4" s="26">
        <f>+'Monthly Budget'!P17</f>
        <v>0</v>
      </c>
      <c r="Q4" s="26">
        <f>SUM(C4:P4)</f>
        <v>0</v>
      </c>
      <c r="R4" s="55">
        <f>+B4-Q4</f>
        <v>0</v>
      </c>
      <c r="S4" s="26"/>
    </row>
    <row r="5" spans="1:19" x14ac:dyDescent="0.15">
      <c r="A5" s="5" t="s">
        <v>0</v>
      </c>
      <c r="B5" s="43"/>
      <c r="C5" s="28"/>
      <c r="D5" s="28"/>
      <c r="E5" s="28"/>
      <c r="F5" s="28"/>
      <c r="G5" s="28"/>
      <c r="H5" s="28"/>
      <c r="I5" s="28"/>
      <c r="J5" s="28"/>
      <c r="K5" s="28"/>
      <c r="L5" s="28"/>
      <c r="M5" s="28"/>
      <c r="N5" s="28"/>
      <c r="O5" s="28"/>
      <c r="P5" s="28"/>
      <c r="Q5" s="28"/>
      <c r="R5" s="28"/>
      <c r="S5" s="3"/>
    </row>
    <row r="6" spans="1:19" x14ac:dyDescent="0.15">
      <c r="A6" s="5">
        <v>1</v>
      </c>
      <c r="B6" s="65"/>
      <c r="C6" s="56"/>
      <c r="D6" s="56"/>
      <c r="E6" s="56"/>
      <c r="F6" s="56"/>
      <c r="G6" s="56"/>
      <c r="H6" s="56"/>
      <c r="I6" s="56"/>
      <c r="J6" s="56"/>
      <c r="K6" s="56"/>
      <c r="L6" s="56"/>
      <c r="M6" s="56"/>
      <c r="N6" s="56"/>
      <c r="O6" s="56"/>
      <c r="P6" s="56"/>
      <c r="Q6" s="26">
        <f t="shared" ref="Q6:Q38" si="0">SUM(C6:P6)</f>
        <v>0</v>
      </c>
      <c r="R6" s="27">
        <f>+B6-Q6</f>
        <v>0</v>
      </c>
      <c r="S6" s="3"/>
    </row>
    <row r="7" spans="1:19" x14ac:dyDescent="0.15">
      <c r="A7" s="5">
        <v>2</v>
      </c>
      <c r="B7" s="65"/>
      <c r="C7" s="56"/>
      <c r="D7" s="56"/>
      <c r="E7" s="56"/>
      <c r="F7" s="56"/>
      <c r="G7" s="56"/>
      <c r="H7" s="56"/>
      <c r="I7" s="56"/>
      <c r="J7" s="56"/>
      <c r="K7" s="56"/>
      <c r="L7" s="56"/>
      <c r="M7" s="56"/>
      <c r="N7" s="56"/>
      <c r="O7" s="56"/>
      <c r="P7" s="56"/>
      <c r="Q7" s="26">
        <f t="shared" si="0"/>
        <v>0</v>
      </c>
      <c r="R7" s="27">
        <f>+B7-Q7+R6</f>
        <v>0</v>
      </c>
      <c r="S7" s="3"/>
    </row>
    <row r="8" spans="1:19" x14ac:dyDescent="0.15">
      <c r="A8" s="5">
        <v>3</v>
      </c>
      <c r="B8" s="65"/>
      <c r="C8" s="56"/>
      <c r="D8" s="56"/>
      <c r="E8" s="56"/>
      <c r="F8" s="56"/>
      <c r="G8" s="56"/>
      <c r="H8" s="56"/>
      <c r="I8" s="56"/>
      <c r="J8" s="56"/>
      <c r="K8" s="56"/>
      <c r="L8" s="56"/>
      <c r="M8" s="56"/>
      <c r="N8" s="56"/>
      <c r="O8" s="56"/>
      <c r="P8" s="56"/>
      <c r="Q8" s="26">
        <f t="shared" si="0"/>
        <v>0</v>
      </c>
      <c r="R8" s="27">
        <f t="shared" ref="R8:R37" si="1">+B8-Q8+R7</f>
        <v>0</v>
      </c>
      <c r="S8" s="3"/>
    </row>
    <row r="9" spans="1:19" x14ac:dyDescent="0.15">
      <c r="A9" s="5">
        <v>4</v>
      </c>
      <c r="B9" s="65"/>
      <c r="C9" s="56"/>
      <c r="D9" s="56"/>
      <c r="E9" s="56"/>
      <c r="F9" s="56"/>
      <c r="G9" s="56"/>
      <c r="H9" s="56"/>
      <c r="I9" s="56"/>
      <c r="J9" s="56"/>
      <c r="K9" s="56"/>
      <c r="L9" s="56"/>
      <c r="M9" s="56"/>
      <c r="N9" s="56"/>
      <c r="O9" s="56"/>
      <c r="P9" s="56"/>
      <c r="Q9" s="26">
        <f t="shared" si="0"/>
        <v>0</v>
      </c>
      <c r="R9" s="27">
        <f t="shared" si="1"/>
        <v>0</v>
      </c>
      <c r="S9" s="3"/>
    </row>
    <row r="10" spans="1:19" x14ac:dyDescent="0.15">
      <c r="A10" s="5">
        <v>5</v>
      </c>
      <c r="B10" s="65"/>
      <c r="C10" s="56"/>
      <c r="D10" s="56"/>
      <c r="E10" s="56"/>
      <c r="F10" s="57"/>
      <c r="G10" s="56"/>
      <c r="H10" s="56"/>
      <c r="I10" s="56"/>
      <c r="J10" s="56"/>
      <c r="K10" s="56"/>
      <c r="L10" s="56"/>
      <c r="M10" s="56"/>
      <c r="N10" s="56"/>
      <c r="O10" s="56"/>
      <c r="P10" s="56"/>
      <c r="Q10" s="26">
        <f t="shared" si="0"/>
        <v>0</v>
      </c>
      <c r="R10" s="27">
        <f t="shared" si="1"/>
        <v>0</v>
      </c>
      <c r="S10" s="3"/>
    </row>
    <row r="11" spans="1:19" x14ac:dyDescent="0.15">
      <c r="A11" s="5">
        <v>6</v>
      </c>
      <c r="B11" s="65"/>
      <c r="C11" s="56"/>
      <c r="D11" s="56"/>
      <c r="E11" s="57"/>
      <c r="F11" s="56"/>
      <c r="G11" s="56"/>
      <c r="H11" s="56"/>
      <c r="I11" s="56"/>
      <c r="J11" s="56"/>
      <c r="K11" s="56"/>
      <c r="L11" s="56"/>
      <c r="M11" s="56"/>
      <c r="N11" s="56"/>
      <c r="O11" s="56"/>
      <c r="P11" s="56"/>
      <c r="Q11" s="26">
        <f t="shared" si="0"/>
        <v>0</v>
      </c>
      <c r="R11" s="27">
        <f t="shared" si="1"/>
        <v>0</v>
      </c>
      <c r="S11" s="3"/>
    </row>
    <row r="12" spans="1:19" x14ac:dyDescent="0.15">
      <c r="A12" s="5">
        <v>7</v>
      </c>
      <c r="B12" s="65"/>
      <c r="C12" s="56"/>
      <c r="D12" s="56"/>
      <c r="E12" s="56"/>
      <c r="F12" s="56"/>
      <c r="G12" s="56"/>
      <c r="H12" s="56"/>
      <c r="I12" s="56"/>
      <c r="J12" s="56"/>
      <c r="K12" s="56"/>
      <c r="L12" s="56"/>
      <c r="M12" s="56"/>
      <c r="N12" s="56"/>
      <c r="O12" s="56"/>
      <c r="P12" s="56"/>
      <c r="Q12" s="26">
        <f t="shared" si="0"/>
        <v>0</v>
      </c>
      <c r="R12" s="27">
        <f t="shared" si="1"/>
        <v>0</v>
      </c>
      <c r="S12" s="3"/>
    </row>
    <row r="13" spans="1:19" x14ac:dyDescent="0.15">
      <c r="A13" s="5">
        <v>8</v>
      </c>
      <c r="B13" s="65"/>
      <c r="C13" s="56"/>
      <c r="D13" s="56"/>
      <c r="E13" s="56"/>
      <c r="F13" s="56"/>
      <c r="G13" s="56"/>
      <c r="H13" s="56"/>
      <c r="I13" s="56"/>
      <c r="J13" s="56"/>
      <c r="K13" s="56"/>
      <c r="L13" s="56"/>
      <c r="M13" s="56"/>
      <c r="N13" s="56"/>
      <c r="O13" s="56"/>
      <c r="P13" s="56"/>
      <c r="Q13" s="26">
        <f t="shared" si="0"/>
        <v>0</v>
      </c>
      <c r="R13" s="27">
        <f t="shared" si="1"/>
        <v>0</v>
      </c>
      <c r="S13" s="3"/>
    </row>
    <row r="14" spans="1:19" x14ac:dyDescent="0.15">
      <c r="A14" s="5">
        <v>9</v>
      </c>
      <c r="B14" s="65"/>
      <c r="C14" s="56"/>
      <c r="D14" s="56"/>
      <c r="E14" s="56"/>
      <c r="F14" s="56"/>
      <c r="G14" s="56"/>
      <c r="H14" s="57"/>
      <c r="I14" s="56"/>
      <c r="J14" s="56"/>
      <c r="K14" s="56"/>
      <c r="L14" s="56"/>
      <c r="M14" s="56"/>
      <c r="N14" s="56"/>
      <c r="O14" s="56"/>
      <c r="P14" s="56"/>
      <c r="Q14" s="26">
        <f t="shared" si="0"/>
        <v>0</v>
      </c>
      <c r="R14" s="27">
        <f t="shared" si="1"/>
        <v>0</v>
      </c>
      <c r="S14" s="3"/>
    </row>
    <row r="15" spans="1:19" x14ac:dyDescent="0.15">
      <c r="A15" s="5">
        <v>10</v>
      </c>
      <c r="B15" s="65"/>
      <c r="C15" s="56"/>
      <c r="D15" s="56"/>
      <c r="E15" s="56"/>
      <c r="F15" s="56"/>
      <c r="G15" s="56"/>
      <c r="H15" s="57"/>
      <c r="I15" s="56"/>
      <c r="J15" s="56"/>
      <c r="K15" s="56"/>
      <c r="L15" s="56"/>
      <c r="M15" s="56"/>
      <c r="N15" s="56"/>
      <c r="O15" s="56"/>
      <c r="P15" s="56"/>
      <c r="Q15" s="26">
        <f t="shared" si="0"/>
        <v>0</v>
      </c>
      <c r="R15" s="27">
        <f t="shared" si="1"/>
        <v>0</v>
      </c>
      <c r="S15" s="3"/>
    </row>
    <row r="16" spans="1:19" x14ac:dyDescent="0.15">
      <c r="A16" s="5">
        <v>11</v>
      </c>
      <c r="B16" s="65"/>
      <c r="C16" s="56"/>
      <c r="D16" s="56"/>
      <c r="E16" s="56"/>
      <c r="F16" s="56"/>
      <c r="G16" s="56"/>
      <c r="H16" s="56"/>
      <c r="I16" s="56"/>
      <c r="J16" s="56"/>
      <c r="K16" s="56"/>
      <c r="L16" s="56"/>
      <c r="M16" s="56"/>
      <c r="N16" s="56"/>
      <c r="O16" s="56"/>
      <c r="P16" s="56"/>
      <c r="Q16" s="26">
        <f t="shared" si="0"/>
        <v>0</v>
      </c>
      <c r="R16" s="27">
        <f t="shared" si="1"/>
        <v>0</v>
      </c>
      <c r="S16" s="3"/>
    </row>
    <row r="17" spans="1:20" x14ac:dyDescent="0.15">
      <c r="A17" s="5">
        <v>12</v>
      </c>
      <c r="B17" s="65"/>
      <c r="C17" s="56"/>
      <c r="D17" s="56"/>
      <c r="E17" s="56"/>
      <c r="F17" s="56"/>
      <c r="G17" s="56"/>
      <c r="H17" s="56"/>
      <c r="I17" s="56"/>
      <c r="J17" s="56"/>
      <c r="K17" s="56"/>
      <c r="L17" s="56"/>
      <c r="M17" s="56"/>
      <c r="N17" s="56"/>
      <c r="O17" s="56"/>
      <c r="P17" s="56"/>
      <c r="Q17" s="26">
        <f t="shared" si="0"/>
        <v>0</v>
      </c>
      <c r="R17" s="27">
        <f t="shared" si="1"/>
        <v>0</v>
      </c>
      <c r="S17" s="3"/>
    </row>
    <row r="18" spans="1:20" x14ac:dyDescent="0.15">
      <c r="A18" s="5">
        <v>13</v>
      </c>
      <c r="B18" s="65"/>
      <c r="C18" s="56"/>
      <c r="D18" s="56"/>
      <c r="E18" s="56"/>
      <c r="F18" s="56"/>
      <c r="G18" s="56"/>
      <c r="H18" s="56"/>
      <c r="I18" s="56"/>
      <c r="J18" s="56"/>
      <c r="K18" s="56"/>
      <c r="L18" s="56"/>
      <c r="M18" s="56"/>
      <c r="N18" s="56"/>
      <c r="O18" s="56"/>
      <c r="P18" s="56"/>
      <c r="Q18" s="26">
        <f t="shared" si="0"/>
        <v>0</v>
      </c>
      <c r="R18" s="27">
        <f t="shared" si="1"/>
        <v>0</v>
      </c>
      <c r="S18" s="3"/>
    </row>
    <row r="19" spans="1:20" x14ac:dyDescent="0.15">
      <c r="A19" s="5">
        <v>14</v>
      </c>
      <c r="B19" s="65"/>
      <c r="C19" s="56"/>
      <c r="D19" s="56"/>
      <c r="E19" s="56"/>
      <c r="F19" s="56"/>
      <c r="G19" s="56"/>
      <c r="H19" s="56"/>
      <c r="I19" s="56"/>
      <c r="J19" s="56"/>
      <c r="K19" s="56"/>
      <c r="L19" s="56"/>
      <c r="M19" s="56"/>
      <c r="N19" s="56"/>
      <c r="O19" s="56"/>
      <c r="P19" s="56"/>
      <c r="Q19" s="26">
        <f t="shared" si="0"/>
        <v>0</v>
      </c>
      <c r="R19" s="27">
        <f t="shared" si="1"/>
        <v>0</v>
      </c>
      <c r="S19" s="3"/>
    </row>
    <row r="20" spans="1:20" ht="14" thickBot="1" x14ac:dyDescent="0.2">
      <c r="A20" s="5">
        <v>15</v>
      </c>
      <c r="B20" s="65"/>
      <c r="C20" s="56"/>
      <c r="D20" s="56"/>
      <c r="E20" s="56"/>
      <c r="F20" s="56"/>
      <c r="G20" s="56"/>
      <c r="H20" s="56"/>
      <c r="I20" s="56"/>
      <c r="J20" s="56"/>
      <c r="K20" s="56"/>
      <c r="L20" s="56"/>
      <c r="M20" s="56"/>
      <c r="N20" s="56"/>
      <c r="O20" s="56"/>
      <c r="P20" s="56"/>
      <c r="Q20" s="26">
        <f t="shared" si="0"/>
        <v>0</v>
      </c>
      <c r="R20" s="27">
        <f t="shared" si="1"/>
        <v>0</v>
      </c>
      <c r="S20" s="3"/>
    </row>
    <row r="21" spans="1:20" s="4" customFormat="1" ht="27" thickBot="1" x14ac:dyDescent="0.2">
      <c r="A21" s="29" t="s">
        <v>14</v>
      </c>
      <c r="B21" s="44">
        <f t="shared" ref="B21:P21" si="2">SUM(B6:B20)</f>
        <v>0</v>
      </c>
      <c r="C21" s="30">
        <f t="shared" si="2"/>
        <v>0</v>
      </c>
      <c r="D21" s="30">
        <f t="shared" si="2"/>
        <v>0</v>
      </c>
      <c r="E21" s="30">
        <f t="shared" si="2"/>
        <v>0</v>
      </c>
      <c r="F21" s="30">
        <f t="shared" si="2"/>
        <v>0</v>
      </c>
      <c r="G21" s="30">
        <f t="shared" si="2"/>
        <v>0</v>
      </c>
      <c r="H21" s="30">
        <f t="shared" si="2"/>
        <v>0</v>
      </c>
      <c r="I21" s="30">
        <f t="shared" si="2"/>
        <v>0</v>
      </c>
      <c r="J21" s="30">
        <f t="shared" si="2"/>
        <v>0</v>
      </c>
      <c r="K21" s="30">
        <f t="shared" si="2"/>
        <v>0</v>
      </c>
      <c r="L21" s="30">
        <f t="shared" si="2"/>
        <v>0</v>
      </c>
      <c r="M21" s="30">
        <f t="shared" si="2"/>
        <v>0</v>
      </c>
      <c r="N21" s="30">
        <f t="shared" si="2"/>
        <v>0</v>
      </c>
      <c r="O21" s="30">
        <f t="shared" si="2"/>
        <v>0</v>
      </c>
      <c r="P21" s="30">
        <f t="shared" si="2"/>
        <v>0</v>
      </c>
      <c r="Q21" s="30">
        <f t="shared" si="0"/>
        <v>0</v>
      </c>
      <c r="R21" s="31">
        <f>+B21-Q21</f>
        <v>0</v>
      </c>
      <c r="S21" s="26"/>
      <c r="T21"/>
    </row>
    <row r="22" spans="1:20" x14ac:dyDescent="0.15">
      <c r="A22" s="5">
        <v>16</v>
      </c>
      <c r="B22" s="65"/>
      <c r="C22" s="56"/>
      <c r="D22" s="56"/>
      <c r="E22" s="56"/>
      <c r="F22" s="56"/>
      <c r="G22" s="56"/>
      <c r="H22" s="56"/>
      <c r="I22" s="56"/>
      <c r="J22" s="56"/>
      <c r="K22" s="56"/>
      <c r="L22" s="56"/>
      <c r="M22" s="56"/>
      <c r="N22" s="56"/>
      <c r="O22" s="56"/>
      <c r="P22" s="56"/>
      <c r="Q22" s="26">
        <f t="shared" si="0"/>
        <v>0</v>
      </c>
      <c r="R22" s="27">
        <f t="shared" si="1"/>
        <v>0</v>
      </c>
      <c r="S22" s="3"/>
    </row>
    <row r="23" spans="1:20" x14ac:dyDescent="0.15">
      <c r="A23" s="5">
        <v>17</v>
      </c>
      <c r="B23" s="65"/>
      <c r="C23" s="56"/>
      <c r="D23" s="56"/>
      <c r="E23" s="56"/>
      <c r="F23" s="56"/>
      <c r="G23" s="56"/>
      <c r="H23" s="56"/>
      <c r="I23" s="56"/>
      <c r="J23" s="56"/>
      <c r="K23" s="56"/>
      <c r="L23" s="56"/>
      <c r="M23" s="56"/>
      <c r="N23" s="56"/>
      <c r="O23" s="56"/>
      <c r="P23" s="56"/>
      <c r="Q23" s="26">
        <f t="shared" si="0"/>
        <v>0</v>
      </c>
      <c r="R23" s="27">
        <f t="shared" si="1"/>
        <v>0</v>
      </c>
      <c r="S23" s="3"/>
    </row>
    <row r="24" spans="1:20" x14ac:dyDescent="0.15">
      <c r="A24" s="5">
        <v>18</v>
      </c>
      <c r="B24" s="65"/>
      <c r="C24" s="56"/>
      <c r="D24" s="56"/>
      <c r="E24" s="56"/>
      <c r="F24" s="56"/>
      <c r="G24" s="56"/>
      <c r="H24" s="56"/>
      <c r="I24" s="56"/>
      <c r="J24" s="56"/>
      <c r="K24" s="56"/>
      <c r="L24" s="56"/>
      <c r="M24" s="56"/>
      <c r="N24" s="56"/>
      <c r="O24" s="56"/>
      <c r="P24" s="56"/>
      <c r="Q24" s="26">
        <f t="shared" si="0"/>
        <v>0</v>
      </c>
      <c r="R24" s="27">
        <f t="shared" si="1"/>
        <v>0</v>
      </c>
      <c r="S24" s="3"/>
    </row>
    <row r="25" spans="1:20" x14ac:dyDescent="0.15">
      <c r="A25" s="5">
        <v>19</v>
      </c>
      <c r="B25" s="65"/>
      <c r="C25" s="56"/>
      <c r="D25" s="56"/>
      <c r="E25" s="56"/>
      <c r="F25" s="56"/>
      <c r="G25" s="56"/>
      <c r="H25" s="56"/>
      <c r="I25" s="56"/>
      <c r="J25" s="56"/>
      <c r="K25" s="56"/>
      <c r="L25" s="56"/>
      <c r="M25" s="56"/>
      <c r="N25" s="56"/>
      <c r="O25" s="56"/>
      <c r="P25" s="56"/>
      <c r="Q25" s="26">
        <f t="shared" si="0"/>
        <v>0</v>
      </c>
      <c r="R25" s="27">
        <f t="shared" si="1"/>
        <v>0</v>
      </c>
      <c r="S25" s="3"/>
    </row>
    <row r="26" spans="1:20" x14ac:dyDescent="0.15">
      <c r="A26" s="5">
        <v>20</v>
      </c>
      <c r="B26" s="65"/>
      <c r="C26" s="56"/>
      <c r="D26" s="56"/>
      <c r="E26" s="56"/>
      <c r="F26" s="56"/>
      <c r="G26" s="56"/>
      <c r="H26" s="56"/>
      <c r="I26" s="56"/>
      <c r="J26" s="56"/>
      <c r="K26" s="56"/>
      <c r="L26" s="56"/>
      <c r="M26" s="56"/>
      <c r="N26" s="56"/>
      <c r="O26" s="56"/>
      <c r="P26" s="56"/>
      <c r="Q26" s="26">
        <f t="shared" si="0"/>
        <v>0</v>
      </c>
      <c r="R26" s="27">
        <f t="shared" si="1"/>
        <v>0</v>
      </c>
      <c r="S26" s="3"/>
    </row>
    <row r="27" spans="1:20" x14ac:dyDescent="0.15">
      <c r="A27" s="5">
        <v>21</v>
      </c>
      <c r="B27" s="65"/>
      <c r="C27" s="56"/>
      <c r="D27" s="56"/>
      <c r="E27" s="56"/>
      <c r="F27" s="56"/>
      <c r="G27" s="56"/>
      <c r="H27" s="56"/>
      <c r="I27" s="56"/>
      <c r="J27" s="56"/>
      <c r="K27" s="56"/>
      <c r="L27" s="56"/>
      <c r="M27" s="56"/>
      <c r="N27" s="56"/>
      <c r="O27" s="56"/>
      <c r="P27" s="56"/>
      <c r="Q27" s="26">
        <f t="shared" si="0"/>
        <v>0</v>
      </c>
      <c r="R27" s="27">
        <f t="shared" si="1"/>
        <v>0</v>
      </c>
      <c r="S27" s="3"/>
    </row>
    <row r="28" spans="1:20" x14ac:dyDescent="0.15">
      <c r="A28" s="5">
        <v>22</v>
      </c>
      <c r="B28" s="65"/>
      <c r="C28" s="56"/>
      <c r="D28" s="56"/>
      <c r="E28" s="56"/>
      <c r="F28" s="56"/>
      <c r="G28" s="56"/>
      <c r="H28" s="56"/>
      <c r="I28" s="56"/>
      <c r="J28" s="56"/>
      <c r="K28" s="56"/>
      <c r="L28" s="56"/>
      <c r="M28" s="56"/>
      <c r="N28" s="56"/>
      <c r="O28" s="56"/>
      <c r="P28" s="56"/>
      <c r="Q28" s="26">
        <f t="shared" si="0"/>
        <v>0</v>
      </c>
      <c r="R28" s="27">
        <f t="shared" si="1"/>
        <v>0</v>
      </c>
      <c r="S28" s="3"/>
    </row>
    <row r="29" spans="1:20" x14ac:dyDescent="0.15">
      <c r="A29" s="5">
        <v>23</v>
      </c>
      <c r="B29" s="65"/>
      <c r="C29" s="56"/>
      <c r="D29" s="56"/>
      <c r="E29" s="56"/>
      <c r="F29" s="56"/>
      <c r="G29" s="56"/>
      <c r="H29" s="56"/>
      <c r="I29" s="56"/>
      <c r="J29" s="56"/>
      <c r="K29" s="56"/>
      <c r="L29" s="56"/>
      <c r="M29" s="56"/>
      <c r="N29" s="56"/>
      <c r="O29" s="56"/>
      <c r="P29" s="56"/>
      <c r="Q29" s="26">
        <f t="shared" si="0"/>
        <v>0</v>
      </c>
      <c r="R29" s="27">
        <f t="shared" si="1"/>
        <v>0</v>
      </c>
      <c r="S29" s="3"/>
    </row>
    <row r="30" spans="1:20" x14ac:dyDescent="0.15">
      <c r="A30" s="5">
        <v>24</v>
      </c>
      <c r="B30" s="65"/>
      <c r="C30" s="56"/>
      <c r="D30" s="56"/>
      <c r="E30" s="56"/>
      <c r="F30" s="56"/>
      <c r="G30" s="56"/>
      <c r="H30" s="56"/>
      <c r="I30" s="56"/>
      <c r="J30" s="56"/>
      <c r="K30" s="56"/>
      <c r="L30" s="56"/>
      <c r="M30" s="56"/>
      <c r="N30" s="56"/>
      <c r="O30" s="56"/>
      <c r="P30" s="56"/>
      <c r="Q30" s="26">
        <f t="shared" si="0"/>
        <v>0</v>
      </c>
      <c r="R30" s="27">
        <f t="shared" si="1"/>
        <v>0</v>
      </c>
      <c r="S30" s="3"/>
    </row>
    <row r="31" spans="1:20" x14ac:dyDescent="0.15">
      <c r="A31" s="5">
        <v>25</v>
      </c>
      <c r="B31" s="65"/>
      <c r="C31" s="56"/>
      <c r="D31" s="56"/>
      <c r="E31" s="56"/>
      <c r="F31" s="56"/>
      <c r="G31" s="56"/>
      <c r="H31" s="56"/>
      <c r="I31" s="56"/>
      <c r="J31" s="56"/>
      <c r="K31" s="56"/>
      <c r="L31" s="56"/>
      <c r="M31" s="56"/>
      <c r="N31" s="56"/>
      <c r="O31" s="56"/>
      <c r="P31" s="56"/>
      <c r="Q31" s="26">
        <f t="shared" si="0"/>
        <v>0</v>
      </c>
      <c r="R31" s="27">
        <f t="shared" si="1"/>
        <v>0</v>
      </c>
      <c r="S31" s="3"/>
    </row>
    <row r="32" spans="1:20" x14ac:dyDescent="0.15">
      <c r="A32" s="5">
        <v>26</v>
      </c>
      <c r="B32" s="65"/>
      <c r="C32" s="56"/>
      <c r="D32" s="56"/>
      <c r="E32" s="56"/>
      <c r="F32" s="56"/>
      <c r="G32" s="56"/>
      <c r="H32" s="56"/>
      <c r="I32" s="56"/>
      <c r="J32" s="56"/>
      <c r="K32" s="56"/>
      <c r="L32" s="56"/>
      <c r="M32" s="56"/>
      <c r="N32" s="56"/>
      <c r="O32" s="56"/>
      <c r="P32" s="56"/>
      <c r="Q32" s="26">
        <f t="shared" si="0"/>
        <v>0</v>
      </c>
      <c r="R32" s="27">
        <f t="shared" si="1"/>
        <v>0</v>
      </c>
      <c r="S32" s="3"/>
    </row>
    <row r="33" spans="1:19" x14ac:dyDescent="0.15">
      <c r="A33" s="5">
        <v>27</v>
      </c>
      <c r="B33" s="65"/>
      <c r="C33" s="56"/>
      <c r="D33" s="56"/>
      <c r="E33" s="56"/>
      <c r="F33" s="56"/>
      <c r="G33" s="56"/>
      <c r="H33" s="56"/>
      <c r="I33" s="56"/>
      <c r="J33" s="56"/>
      <c r="K33" s="56"/>
      <c r="L33" s="56"/>
      <c r="M33" s="56"/>
      <c r="N33" s="56"/>
      <c r="O33" s="56"/>
      <c r="P33" s="56"/>
      <c r="Q33" s="26">
        <f t="shared" si="0"/>
        <v>0</v>
      </c>
      <c r="R33" s="27">
        <f t="shared" si="1"/>
        <v>0</v>
      </c>
      <c r="S33" s="3"/>
    </row>
    <row r="34" spans="1:19" x14ac:dyDescent="0.15">
      <c r="A34" s="5">
        <v>28</v>
      </c>
      <c r="B34" s="65"/>
      <c r="C34" s="56"/>
      <c r="D34" s="56"/>
      <c r="E34" s="56"/>
      <c r="F34" s="56"/>
      <c r="G34" s="56"/>
      <c r="H34" s="56"/>
      <c r="I34" s="56"/>
      <c r="J34" s="56"/>
      <c r="K34" s="56"/>
      <c r="L34" s="56"/>
      <c r="M34" s="56"/>
      <c r="N34" s="56"/>
      <c r="O34" s="56"/>
      <c r="P34" s="56"/>
      <c r="Q34" s="26">
        <f t="shared" si="0"/>
        <v>0</v>
      </c>
      <c r="R34" s="27">
        <f t="shared" si="1"/>
        <v>0</v>
      </c>
      <c r="S34" s="3"/>
    </row>
    <row r="35" spans="1:19" x14ac:dyDescent="0.15">
      <c r="A35" s="5">
        <v>29</v>
      </c>
      <c r="B35" s="65"/>
      <c r="C35" s="56"/>
      <c r="D35" s="56"/>
      <c r="E35" s="56"/>
      <c r="F35" s="56"/>
      <c r="G35" s="56"/>
      <c r="H35" s="56"/>
      <c r="I35" s="56"/>
      <c r="J35" s="56"/>
      <c r="K35" s="56"/>
      <c r="L35" s="56"/>
      <c r="M35" s="56"/>
      <c r="N35" s="56"/>
      <c r="O35" s="56"/>
      <c r="P35" s="56"/>
      <c r="Q35" s="26">
        <f t="shared" si="0"/>
        <v>0</v>
      </c>
      <c r="R35" s="27">
        <f t="shared" si="1"/>
        <v>0</v>
      </c>
      <c r="S35" s="3"/>
    </row>
    <row r="36" spans="1:19" x14ac:dyDescent="0.15">
      <c r="A36" s="5">
        <v>30</v>
      </c>
      <c r="B36" s="65"/>
      <c r="C36" s="56"/>
      <c r="D36" s="56"/>
      <c r="E36" s="56"/>
      <c r="F36" s="56"/>
      <c r="G36" s="56"/>
      <c r="H36" s="56"/>
      <c r="I36" s="56"/>
      <c r="J36" s="56"/>
      <c r="K36" s="56"/>
      <c r="L36" s="56"/>
      <c r="M36" s="56"/>
      <c r="N36" s="56"/>
      <c r="O36" s="56"/>
      <c r="P36" s="56"/>
      <c r="Q36" s="26">
        <f t="shared" si="0"/>
        <v>0</v>
      </c>
      <c r="R36" s="27">
        <f t="shared" si="1"/>
        <v>0</v>
      </c>
      <c r="S36" s="3"/>
    </row>
    <row r="37" spans="1:19" ht="14" thickBot="1" x14ac:dyDescent="0.2">
      <c r="A37" s="5">
        <v>31</v>
      </c>
      <c r="B37" s="66"/>
      <c r="C37" s="58"/>
      <c r="D37" s="58"/>
      <c r="E37" s="58"/>
      <c r="F37" s="58"/>
      <c r="G37" s="58"/>
      <c r="H37" s="58"/>
      <c r="I37" s="58"/>
      <c r="J37" s="58"/>
      <c r="K37" s="58"/>
      <c r="L37" s="58"/>
      <c r="M37" s="58"/>
      <c r="N37" s="58"/>
      <c r="O37" s="58"/>
      <c r="P37" s="58"/>
      <c r="Q37" s="26">
        <f t="shared" si="0"/>
        <v>0</v>
      </c>
      <c r="R37" s="27">
        <f t="shared" si="1"/>
        <v>0</v>
      </c>
      <c r="S37" s="3"/>
    </row>
    <row r="38" spans="1:19" ht="27" thickBot="1" x14ac:dyDescent="0.2">
      <c r="A38" s="25" t="s">
        <v>44</v>
      </c>
      <c r="B38" s="46">
        <f t="shared" ref="B38:P38" si="3">SUM(B21:B37)</f>
        <v>0</v>
      </c>
      <c r="C38" s="32">
        <f t="shared" si="3"/>
        <v>0</v>
      </c>
      <c r="D38" s="32">
        <f t="shared" si="3"/>
        <v>0</v>
      </c>
      <c r="E38" s="32">
        <f t="shared" si="3"/>
        <v>0</v>
      </c>
      <c r="F38" s="32">
        <f t="shared" si="3"/>
        <v>0</v>
      </c>
      <c r="G38" s="32">
        <f t="shared" si="3"/>
        <v>0</v>
      </c>
      <c r="H38" s="32">
        <f t="shared" si="3"/>
        <v>0</v>
      </c>
      <c r="I38" s="32">
        <f t="shared" si="3"/>
        <v>0</v>
      </c>
      <c r="J38" s="32">
        <f t="shared" si="3"/>
        <v>0</v>
      </c>
      <c r="K38" s="32">
        <f t="shared" si="3"/>
        <v>0</v>
      </c>
      <c r="L38" s="32">
        <f t="shared" si="3"/>
        <v>0</v>
      </c>
      <c r="M38" s="32">
        <f t="shared" si="3"/>
        <v>0</v>
      </c>
      <c r="N38" s="32">
        <f t="shared" si="3"/>
        <v>0</v>
      </c>
      <c r="O38" s="32">
        <f t="shared" si="3"/>
        <v>0</v>
      </c>
      <c r="P38" s="32">
        <f t="shared" si="3"/>
        <v>0</v>
      </c>
      <c r="Q38" s="32">
        <f t="shared" si="0"/>
        <v>0</v>
      </c>
      <c r="R38" s="31">
        <f>+B38-Q38</f>
        <v>0</v>
      </c>
      <c r="S38" s="3"/>
    </row>
    <row r="39" spans="1:19" ht="26" x14ac:dyDescent="0.15">
      <c r="A39" s="25" t="s">
        <v>45</v>
      </c>
      <c r="B39" s="45">
        <f>-B4+B38</f>
        <v>0</v>
      </c>
      <c r="C39" s="32">
        <f t="shared" ref="C39:Q39" si="4">+C4-C38</f>
        <v>0</v>
      </c>
      <c r="D39" s="32">
        <f t="shared" si="4"/>
        <v>0</v>
      </c>
      <c r="E39" s="32">
        <f t="shared" si="4"/>
        <v>0</v>
      </c>
      <c r="F39" s="32">
        <f t="shared" si="4"/>
        <v>0</v>
      </c>
      <c r="G39" s="32">
        <f t="shared" si="4"/>
        <v>0</v>
      </c>
      <c r="H39" s="32">
        <f t="shared" si="4"/>
        <v>0</v>
      </c>
      <c r="I39" s="32">
        <f t="shared" si="4"/>
        <v>0</v>
      </c>
      <c r="J39" s="32">
        <f t="shared" si="4"/>
        <v>0</v>
      </c>
      <c r="K39" s="32">
        <f t="shared" si="4"/>
        <v>0</v>
      </c>
      <c r="L39" s="32">
        <f t="shared" si="4"/>
        <v>0</v>
      </c>
      <c r="M39" s="32">
        <f t="shared" si="4"/>
        <v>0</v>
      </c>
      <c r="N39" s="32">
        <f t="shared" si="4"/>
        <v>0</v>
      </c>
      <c r="O39" s="32">
        <f t="shared" si="4"/>
        <v>0</v>
      </c>
      <c r="P39" s="32">
        <f t="shared" si="4"/>
        <v>0</v>
      </c>
      <c r="Q39" s="32">
        <f t="shared" si="4"/>
        <v>0</v>
      </c>
      <c r="R39" s="32">
        <f>+R4+R38</f>
        <v>0</v>
      </c>
      <c r="S39" s="3"/>
    </row>
    <row r="40" spans="1:19" x14ac:dyDescent="0.15">
      <c r="A40" s="5"/>
      <c r="B40" s="47"/>
      <c r="C40" s="33"/>
      <c r="D40" s="33"/>
      <c r="E40" s="33"/>
      <c r="F40" s="33"/>
      <c r="G40" s="33"/>
      <c r="H40" s="33"/>
      <c r="I40" s="33"/>
      <c r="J40" s="33"/>
      <c r="K40" s="33"/>
      <c r="L40" s="33"/>
      <c r="M40" s="33"/>
      <c r="N40" s="33"/>
      <c r="O40" s="33"/>
      <c r="P40" s="33"/>
      <c r="Q40" s="33"/>
      <c r="R40" s="33"/>
      <c r="S40" s="3"/>
    </row>
    <row r="41" spans="1:19" ht="26" x14ac:dyDescent="0.15">
      <c r="A41" s="25" t="s">
        <v>15</v>
      </c>
      <c r="B41" s="42">
        <f>+'Monthly Budget'!B32</f>
        <v>0</v>
      </c>
      <c r="C41" s="42">
        <f>+'Monthly Budget'!C32</f>
        <v>0</v>
      </c>
      <c r="D41" s="42">
        <f>+'Monthly Budget'!D32</f>
        <v>0</v>
      </c>
      <c r="E41" s="42">
        <f>+'Monthly Budget'!E32</f>
        <v>0</v>
      </c>
      <c r="F41" s="42">
        <f>+'Monthly Budget'!F32</f>
        <v>0</v>
      </c>
      <c r="G41" s="42">
        <f>+'Monthly Budget'!G32</f>
        <v>0</v>
      </c>
      <c r="H41" s="42">
        <f>+'Monthly Budget'!H32</f>
        <v>0</v>
      </c>
      <c r="I41" s="42">
        <f>+'Monthly Budget'!I32</f>
        <v>0</v>
      </c>
      <c r="J41" s="42">
        <f>+'Monthly Budget'!J32</f>
        <v>0</v>
      </c>
      <c r="K41" s="42">
        <f>+'Monthly Budget'!K32</f>
        <v>0</v>
      </c>
      <c r="L41" s="42">
        <f>+'Monthly Budget'!L32</f>
        <v>0</v>
      </c>
      <c r="M41" s="42">
        <f>+'Monthly Budget'!M32</f>
        <v>0</v>
      </c>
      <c r="N41" s="42">
        <f>+'Monthly Budget'!N32</f>
        <v>0</v>
      </c>
      <c r="O41" s="42">
        <f>+'Monthly Budget'!O32</f>
        <v>0</v>
      </c>
      <c r="P41" s="42">
        <f>+'Monthly Budget'!P32</f>
        <v>0</v>
      </c>
      <c r="Q41" s="42">
        <f>+'Monthly Budget'!Q32</f>
        <v>0</v>
      </c>
      <c r="R41" s="42">
        <f>+'Monthly Budget'!R32</f>
        <v>0</v>
      </c>
      <c r="S41" s="3"/>
    </row>
    <row r="42" spans="1:19" ht="26" x14ac:dyDescent="0.15">
      <c r="A42" s="25" t="s">
        <v>46</v>
      </c>
      <c r="B42" s="42">
        <f>+'Actual Totals'!B34</f>
        <v>0</v>
      </c>
      <c r="C42" s="42">
        <f>+'Actual Totals'!C34</f>
        <v>0</v>
      </c>
      <c r="D42" s="42">
        <f>+'Actual Totals'!D34</f>
        <v>0</v>
      </c>
      <c r="E42" s="42">
        <f>+'Actual Totals'!E34</f>
        <v>0</v>
      </c>
      <c r="F42" s="42">
        <f>+'Actual Totals'!F34</f>
        <v>0</v>
      </c>
      <c r="G42" s="42">
        <f>+'Actual Totals'!G34</f>
        <v>0</v>
      </c>
      <c r="H42" s="42">
        <f>+'Actual Totals'!H34</f>
        <v>0</v>
      </c>
      <c r="I42" s="42">
        <f>+'Actual Totals'!I34</f>
        <v>0</v>
      </c>
      <c r="J42" s="42">
        <f>+'Actual Totals'!J34</f>
        <v>0</v>
      </c>
      <c r="K42" s="42">
        <f>+'Actual Totals'!K34</f>
        <v>0</v>
      </c>
      <c r="L42" s="42">
        <f>+'Actual Totals'!L34</f>
        <v>0</v>
      </c>
      <c r="M42" s="42">
        <f>+'Actual Totals'!M34</f>
        <v>0</v>
      </c>
      <c r="N42" s="42">
        <f>+'Actual Totals'!N34</f>
        <v>0</v>
      </c>
      <c r="O42" s="42">
        <f>+'Actual Totals'!O34</f>
        <v>0</v>
      </c>
      <c r="P42" s="42">
        <f>+'Actual Totals'!P34</f>
        <v>0</v>
      </c>
      <c r="Q42" s="42">
        <f>+'Actual Totals'!Q34</f>
        <v>0</v>
      </c>
      <c r="R42" s="42">
        <f>+'Actual Totals'!R34</f>
        <v>0</v>
      </c>
      <c r="S42" s="3"/>
    </row>
    <row r="43" spans="1:19" ht="26" x14ac:dyDescent="0.15">
      <c r="A43" s="25" t="s">
        <v>47</v>
      </c>
      <c r="B43" s="42">
        <f>-B41+B42</f>
        <v>0</v>
      </c>
      <c r="C43" s="42">
        <f t="shared" ref="C43:Q43" si="5">+C41-C42</f>
        <v>0</v>
      </c>
      <c r="D43" s="42">
        <f t="shared" si="5"/>
        <v>0</v>
      </c>
      <c r="E43" s="42">
        <f t="shared" si="5"/>
        <v>0</v>
      </c>
      <c r="F43" s="42">
        <f t="shared" si="5"/>
        <v>0</v>
      </c>
      <c r="G43" s="42">
        <f t="shared" si="5"/>
        <v>0</v>
      </c>
      <c r="H43" s="42">
        <f t="shared" si="5"/>
        <v>0</v>
      </c>
      <c r="I43" s="42">
        <f t="shared" si="5"/>
        <v>0</v>
      </c>
      <c r="J43" s="42">
        <f t="shared" si="5"/>
        <v>0</v>
      </c>
      <c r="K43" s="42">
        <f t="shared" si="5"/>
        <v>0</v>
      </c>
      <c r="L43" s="42">
        <f t="shared" si="5"/>
        <v>0</v>
      </c>
      <c r="M43" s="42">
        <f t="shared" si="5"/>
        <v>0</v>
      </c>
      <c r="N43" s="42">
        <f t="shared" si="5"/>
        <v>0</v>
      </c>
      <c r="O43" s="42">
        <f t="shared" si="5"/>
        <v>0</v>
      </c>
      <c r="P43" s="42">
        <f t="shared" si="5"/>
        <v>0</v>
      </c>
      <c r="Q43" s="42">
        <f t="shared" si="5"/>
        <v>0</v>
      </c>
      <c r="R43" s="42">
        <f>+R41+R42</f>
        <v>0</v>
      </c>
      <c r="S43" s="3"/>
    </row>
    <row r="44" spans="1:19" x14ac:dyDescent="0.15">
      <c r="A44" s="5"/>
      <c r="B44" s="42"/>
      <c r="S44" s="3"/>
    </row>
    <row r="45" spans="1:19" x14ac:dyDescent="0.15">
      <c r="A45" s="5"/>
      <c r="B45" s="5"/>
      <c r="C45" s="3"/>
      <c r="D45" s="3" t="s">
        <v>18</v>
      </c>
      <c r="E45" s="3"/>
      <c r="F45" s="3"/>
      <c r="G45" s="3"/>
      <c r="H45" s="5" t="s">
        <v>51</v>
      </c>
      <c r="I45" s="3"/>
      <c r="J45" s="3"/>
      <c r="K45" s="5"/>
      <c r="L45" s="5" t="s">
        <v>21</v>
      </c>
      <c r="M45" s="5"/>
      <c r="N45" s="3"/>
      <c r="O45" s="3"/>
      <c r="P45" s="3"/>
      <c r="Q45" s="3"/>
      <c r="R45" s="3"/>
      <c r="S45" s="3"/>
    </row>
    <row r="46" spans="1:19" x14ac:dyDescent="0.15">
      <c r="A46" s="25" t="s">
        <v>16</v>
      </c>
      <c r="B46" s="25"/>
      <c r="C46" s="34" t="s">
        <v>19</v>
      </c>
      <c r="D46" s="35"/>
      <c r="E46" s="36">
        <f>+B38</f>
        <v>0</v>
      </c>
      <c r="F46" s="3"/>
      <c r="G46" s="34" t="s">
        <v>19</v>
      </c>
      <c r="H46" s="35"/>
      <c r="I46" s="49">
        <f>+Oct!M46</f>
        <v>0</v>
      </c>
      <c r="J46" s="3"/>
      <c r="K46" s="50" t="s">
        <v>19</v>
      </c>
      <c r="L46" s="48"/>
      <c r="M46" s="49">
        <f>+B42</f>
        <v>0</v>
      </c>
      <c r="N46" s="3"/>
      <c r="O46" s="3"/>
      <c r="P46" s="3"/>
      <c r="Q46" s="3"/>
      <c r="R46" s="3"/>
      <c r="S46" s="3"/>
    </row>
    <row r="47" spans="1:19" ht="18" x14ac:dyDescent="0.2">
      <c r="A47" s="25" t="s">
        <v>17</v>
      </c>
      <c r="B47" s="25"/>
      <c r="C47" s="37" t="s">
        <v>20</v>
      </c>
      <c r="D47" s="38"/>
      <c r="E47" s="39">
        <f>+Q38</f>
        <v>0</v>
      </c>
      <c r="F47" s="23" t="s">
        <v>50</v>
      </c>
      <c r="G47" s="37" t="s">
        <v>20</v>
      </c>
      <c r="H47" s="38"/>
      <c r="I47" s="51">
        <f>+Oct!M47</f>
        <v>0</v>
      </c>
      <c r="J47" s="23" t="s">
        <v>49</v>
      </c>
      <c r="K47" s="53" t="s">
        <v>20</v>
      </c>
      <c r="L47" s="24"/>
      <c r="M47" s="51">
        <f>+Q42</f>
        <v>0</v>
      </c>
      <c r="N47" s="3"/>
      <c r="O47" s="3"/>
      <c r="P47" s="3"/>
      <c r="Q47" s="3"/>
      <c r="R47" s="3"/>
      <c r="S47" s="3"/>
    </row>
    <row r="48" spans="1:19" x14ac:dyDescent="0.15">
      <c r="A48" s="5"/>
      <c r="B48" s="5"/>
      <c r="C48" s="54" t="s">
        <v>53</v>
      </c>
      <c r="D48" s="40"/>
      <c r="E48" s="41">
        <f>+E46-E47</f>
        <v>0</v>
      </c>
      <c r="F48" s="3"/>
      <c r="G48" s="54" t="s">
        <v>53</v>
      </c>
      <c r="H48" s="40"/>
      <c r="I48" s="51">
        <f>+I46-I47</f>
        <v>0</v>
      </c>
      <c r="J48" s="3"/>
      <c r="K48" s="54" t="s">
        <v>53</v>
      </c>
      <c r="L48" s="52"/>
      <c r="M48" s="51">
        <f>+M46-M47</f>
        <v>0</v>
      </c>
      <c r="N48" s="3"/>
      <c r="O48" s="3"/>
      <c r="P48" s="3"/>
      <c r="Q48" s="3"/>
      <c r="R48" s="3"/>
      <c r="S48" s="3"/>
    </row>
    <row r="49" spans="1:19" x14ac:dyDescent="0.15">
      <c r="A49" s="5"/>
      <c r="B49" s="5"/>
      <c r="C49" s="3"/>
      <c r="D49" s="3"/>
      <c r="E49" s="3"/>
      <c r="F49" s="3"/>
      <c r="G49" s="3"/>
      <c r="H49" s="3"/>
      <c r="I49" s="3"/>
      <c r="J49" s="3"/>
      <c r="K49" s="3"/>
      <c r="L49" s="3"/>
      <c r="M49" s="3"/>
      <c r="N49" s="3"/>
      <c r="O49" s="3"/>
      <c r="P49" s="3"/>
      <c r="Q49" s="3"/>
      <c r="R49" s="3"/>
      <c r="S49" s="3"/>
    </row>
    <row r="50" spans="1:19" x14ac:dyDescent="0.15">
      <c r="A50" s="134" t="s">
        <v>293</v>
      </c>
      <c r="B50" s="5"/>
    </row>
    <row r="51" spans="1:19" x14ac:dyDescent="0.15">
      <c r="B51" s="5"/>
    </row>
  </sheetData>
  <sheetProtection password="CC33" sheet="1" objects="1" scenarios="1" formatCells="0" formatColumns="0" selectLockedCells="1"/>
  <phoneticPr fontId="2" type="noConversion"/>
  <printOptions gridLines="1"/>
  <pageMargins left="0.56000000000000005" right="0.51" top="1" bottom="1" header="0.5" footer="0.5"/>
  <pageSetup scale="56" orientation="landscape" horizontalDpi="300" verticalDpi="300" r:id="rId1"/>
  <headerFooter alignWithMargins="0">
    <oddHeader>&amp;C&amp;"Arial,Bold"&amp;12Monthly Budget</oddHeader>
    <oddFooter>&amp;L&amp;F
&amp;A&amp;R&amp;D &amp;T</oddFooter>
  </headerFooter>
  <colBreaks count="1" manualBreakCount="1">
    <brk id="10" max="47"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59999389629810485"/>
    <pageSetUpPr fitToPage="1"/>
  </sheetPr>
  <dimension ref="A1:T51"/>
  <sheetViews>
    <sheetView zoomScale="90" zoomScaleNormal="90" zoomScalePageLayoutView="9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8.83203125" defaultRowHeight="13" x14ac:dyDescent="0.15"/>
  <cols>
    <col min="1" max="1" width="13.6640625" style="2" customWidth="1"/>
    <col min="2" max="2" width="16.33203125" customWidth="1"/>
    <col min="3" max="16" width="13.6640625" customWidth="1"/>
    <col min="17" max="17" width="15.6640625" customWidth="1"/>
    <col min="18" max="18" width="14.6640625" customWidth="1"/>
  </cols>
  <sheetData>
    <row r="1" spans="1:19" s="59" customFormat="1" ht="18" x14ac:dyDescent="0.2">
      <c r="A1" s="22" t="s">
        <v>1</v>
      </c>
      <c r="B1" s="22" t="s">
        <v>32</v>
      </c>
      <c r="C1" s="22" t="s">
        <v>3</v>
      </c>
      <c r="D1" s="64">
        <f>'Monthly Budget'!$F$3</f>
        <v>0</v>
      </c>
      <c r="R1" s="24" t="s">
        <v>18</v>
      </c>
    </row>
    <row r="2" spans="1:19" s="5" customFormat="1" x14ac:dyDescent="0.15">
      <c r="C2" s="5" t="s">
        <v>28</v>
      </c>
      <c r="J2" s="380" t="s">
        <v>304</v>
      </c>
      <c r="M2" s="5" t="s">
        <v>336</v>
      </c>
      <c r="P2" s="5" t="s">
        <v>302</v>
      </c>
      <c r="Q2" s="5" t="s">
        <v>22</v>
      </c>
      <c r="R2" s="24" t="s">
        <v>52</v>
      </c>
    </row>
    <row r="3" spans="1:19" s="5" customFormat="1" ht="14" thickBot="1" x14ac:dyDescent="0.2">
      <c r="A3" s="24" t="s">
        <v>4</v>
      </c>
      <c r="B3" s="24" t="s">
        <v>5</v>
      </c>
      <c r="C3" s="5" t="s">
        <v>29</v>
      </c>
      <c r="D3" s="5" t="s">
        <v>6</v>
      </c>
      <c r="E3" s="5" t="s">
        <v>7</v>
      </c>
      <c r="F3" s="5" t="s">
        <v>8</v>
      </c>
      <c r="G3" s="5" t="s">
        <v>26</v>
      </c>
      <c r="H3" s="5" t="s">
        <v>27</v>
      </c>
      <c r="I3" s="5" t="s">
        <v>9</v>
      </c>
      <c r="J3" s="5" t="s">
        <v>303</v>
      </c>
      <c r="K3" s="5" t="s">
        <v>10</v>
      </c>
      <c r="L3" s="5" t="s">
        <v>11</v>
      </c>
      <c r="M3" s="5" t="s">
        <v>297</v>
      </c>
      <c r="N3" s="5" t="s">
        <v>12</v>
      </c>
      <c r="O3" s="5" t="s">
        <v>30</v>
      </c>
      <c r="P3" s="5" t="s">
        <v>301</v>
      </c>
      <c r="Q3" s="5" t="s">
        <v>23</v>
      </c>
      <c r="R3" s="24" t="s">
        <v>25</v>
      </c>
    </row>
    <row r="4" spans="1:19" s="1" customFormat="1" ht="27" thickBot="1" x14ac:dyDescent="0.2">
      <c r="A4" s="25" t="s">
        <v>13</v>
      </c>
      <c r="B4" s="42">
        <f>+'Monthly Budget'!B18</f>
        <v>0</v>
      </c>
      <c r="C4" s="26">
        <f>+'Monthly Budget'!C18</f>
        <v>0</v>
      </c>
      <c r="D4" s="26">
        <f>+'Monthly Budget'!D18</f>
        <v>0</v>
      </c>
      <c r="E4" s="26">
        <f>+'Monthly Budget'!E18</f>
        <v>0</v>
      </c>
      <c r="F4" s="26">
        <f>+'Monthly Budget'!F18</f>
        <v>0</v>
      </c>
      <c r="G4" s="26">
        <f>+'Monthly Budget'!G18</f>
        <v>0</v>
      </c>
      <c r="H4" s="26">
        <f>+'Monthly Budget'!H18</f>
        <v>0</v>
      </c>
      <c r="I4" s="26">
        <f>+'Monthly Budget'!I18</f>
        <v>0</v>
      </c>
      <c r="J4" s="26">
        <f>+'Monthly Budget'!J18</f>
        <v>0</v>
      </c>
      <c r="K4" s="26">
        <f>+'Monthly Budget'!K18</f>
        <v>0</v>
      </c>
      <c r="L4" s="26">
        <f>+'Monthly Budget'!L18</f>
        <v>0</v>
      </c>
      <c r="M4" s="26">
        <f>+'Monthly Budget'!M18</f>
        <v>0</v>
      </c>
      <c r="N4" s="26">
        <f>+'Monthly Budget'!N18</f>
        <v>0</v>
      </c>
      <c r="O4" s="26">
        <f>+'Monthly Budget'!O18</f>
        <v>0</v>
      </c>
      <c r="P4" s="26">
        <f>+'Monthly Budget'!P18</f>
        <v>0</v>
      </c>
      <c r="Q4" s="26">
        <f>SUM(C4:P4)</f>
        <v>0</v>
      </c>
      <c r="R4" s="55">
        <f>+B4-Q4</f>
        <v>0</v>
      </c>
      <c r="S4" s="26"/>
    </row>
    <row r="5" spans="1:19" x14ac:dyDescent="0.15">
      <c r="A5" s="5" t="s">
        <v>0</v>
      </c>
      <c r="B5" s="43"/>
      <c r="C5" s="28"/>
      <c r="D5" s="28"/>
      <c r="E5" s="28"/>
      <c r="F5" s="28"/>
      <c r="G5" s="28"/>
      <c r="H5" s="28"/>
      <c r="I5" s="28"/>
      <c r="J5" s="28"/>
      <c r="K5" s="28"/>
      <c r="L5" s="28"/>
      <c r="M5" s="28"/>
      <c r="N5" s="28"/>
      <c r="O5" s="28"/>
      <c r="P5" s="28"/>
      <c r="Q5" s="28"/>
      <c r="R5" s="28"/>
      <c r="S5" s="3"/>
    </row>
    <row r="6" spans="1:19" x14ac:dyDescent="0.15">
      <c r="A6" s="5">
        <v>1</v>
      </c>
      <c r="B6" s="65"/>
      <c r="C6" s="56"/>
      <c r="D6" s="56"/>
      <c r="E6" s="56"/>
      <c r="F6" s="56"/>
      <c r="G6" s="56"/>
      <c r="H6" s="56"/>
      <c r="I6" s="56"/>
      <c r="J6" s="56"/>
      <c r="K6" s="56"/>
      <c r="L6" s="56"/>
      <c r="M6" s="56"/>
      <c r="N6" s="56"/>
      <c r="O6" s="56"/>
      <c r="P6" s="56"/>
      <c r="Q6" s="26">
        <f t="shared" ref="Q6:Q38" si="0">SUM(C6:P6)</f>
        <v>0</v>
      </c>
      <c r="R6" s="27">
        <f>+B6-Q6</f>
        <v>0</v>
      </c>
      <c r="S6" s="3"/>
    </row>
    <row r="7" spans="1:19" x14ac:dyDescent="0.15">
      <c r="A7" s="5">
        <v>2</v>
      </c>
      <c r="B7" s="65"/>
      <c r="C7" s="56"/>
      <c r="D7" s="56"/>
      <c r="E7" s="56"/>
      <c r="F7" s="56"/>
      <c r="G7" s="56"/>
      <c r="H7" s="56"/>
      <c r="I7" s="56"/>
      <c r="J7" s="56"/>
      <c r="K7" s="56"/>
      <c r="L7" s="56"/>
      <c r="M7" s="56"/>
      <c r="N7" s="56"/>
      <c r="O7" s="56"/>
      <c r="P7" s="56"/>
      <c r="Q7" s="26">
        <f t="shared" si="0"/>
        <v>0</v>
      </c>
      <c r="R7" s="27">
        <f>+B7-Q7+R6</f>
        <v>0</v>
      </c>
      <c r="S7" s="3"/>
    </row>
    <row r="8" spans="1:19" x14ac:dyDescent="0.15">
      <c r="A8" s="5">
        <v>3</v>
      </c>
      <c r="B8" s="65"/>
      <c r="C8" s="56"/>
      <c r="D8" s="56"/>
      <c r="E8" s="56"/>
      <c r="F8" s="56"/>
      <c r="G8" s="56"/>
      <c r="H8" s="56"/>
      <c r="I8" s="56"/>
      <c r="J8" s="56"/>
      <c r="K8" s="56"/>
      <c r="L8" s="56"/>
      <c r="M8" s="56"/>
      <c r="N8" s="56"/>
      <c r="O8" s="56"/>
      <c r="P8" s="56"/>
      <c r="Q8" s="26">
        <f t="shared" si="0"/>
        <v>0</v>
      </c>
      <c r="R8" s="27">
        <f t="shared" ref="R8:R37" si="1">+B8-Q8+R7</f>
        <v>0</v>
      </c>
      <c r="S8" s="3"/>
    </row>
    <row r="9" spans="1:19" x14ac:dyDescent="0.15">
      <c r="A9" s="5">
        <v>4</v>
      </c>
      <c r="B9" s="65"/>
      <c r="C9" s="56"/>
      <c r="D9" s="56"/>
      <c r="E9" s="56"/>
      <c r="F9" s="56"/>
      <c r="G9" s="56"/>
      <c r="H9" s="56"/>
      <c r="I9" s="56"/>
      <c r="J9" s="56"/>
      <c r="K9" s="56"/>
      <c r="L9" s="56"/>
      <c r="M9" s="56"/>
      <c r="N9" s="56"/>
      <c r="O9" s="56"/>
      <c r="P9" s="56"/>
      <c r="Q9" s="26">
        <f t="shared" si="0"/>
        <v>0</v>
      </c>
      <c r="R9" s="27">
        <f t="shared" si="1"/>
        <v>0</v>
      </c>
      <c r="S9" s="3"/>
    </row>
    <row r="10" spans="1:19" x14ac:dyDescent="0.15">
      <c r="A10" s="5">
        <v>5</v>
      </c>
      <c r="B10" s="65"/>
      <c r="C10" s="56"/>
      <c r="D10" s="56"/>
      <c r="E10" s="56"/>
      <c r="F10" s="57"/>
      <c r="G10" s="56"/>
      <c r="H10" s="56"/>
      <c r="I10" s="56"/>
      <c r="J10" s="56"/>
      <c r="K10" s="56"/>
      <c r="L10" s="56"/>
      <c r="M10" s="56"/>
      <c r="N10" s="56"/>
      <c r="O10" s="56"/>
      <c r="P10" s="56"/>
      <c r="Q10" s="26">
        <f t="shared" si="0"/>
        <v>0</v>
      </c>
      <c r="R10" s="27">
        <f t="shared" si="1"/>
        <v>0</v>
      </c>
      <c r="S10" s="3"/>
    </row>
    <row r="11" spans="1:19" x14ac:dyDescent="0.15">
      <c r="A11" s="5">
        <v>6</v>
      </c>
      <c r="B11" s="65"/>
      <c r="C11" s="56"/>
      <c r="D11" s="56"/>
      <c r="E11" s="57"/>
      <c r="F11" s="56"/>
      <c r="G11" s="56"/>
      <c r="H11" s="56"/>
      <c r="I11" s="56"/>
      <c r="J11" s="56"/>
      <c r="K11" s="56"/>
      <c r="L11" s="56"/>
      <c r="M11" s="56"/>
      <c r="N11" s="56"/>
      <c r="O11" s="56"/>
      <c r="P11" s="56"/>
      <c r="Q11" s="26">
        <f t="shared" si="0"/>
        <v>0</v>
      </c>
      <c r="R11" s="27">
        <f t="shared" si="1"/>
        <v>0</v>
      </c>
      <c r="S11" s="3"/>
    </row>
    <row r="12" spans="1:19" x14ac:dyDescent="0.15">
      <c r="A12" s="5">
        <v>7</v>
      </c>
      <c r="B12" s="65"/>
      <c r="C12" s="56"/>
      <c r="D12" s="56"/>
      <c r="E12" s="56"/>
      <c r="F12" s="56"/>
      <c r="G12" s="56"/>
      <c r="H12" s="56"/>
      <c r="I12" s="56"/>
      <c r="J12" s="56"/>
      <c r="K12" s="56"/>
      <c r="L12" s="56"/>
      <c r="M12" s="56"/>
      <c r="N12" s="56"/>
      <c r="O12" s="56"/>
      <c r="P12" s="56"/>
      <c r="Q12" s="26">
        <f t="shared" si="0"/>
        <v>0</v>
      </c>
      <c r="R12" s="27">
        <f t="shared" si="1"/>
        <v>0</v>
      </c>
      <c r="S12" s="3"/>
    </row>
    <row r="13" spans="1:19" x14ac:dyDescent="0.15">
      <c r="A13" s="5">
        <v>8</v>
      </c>
      <c r="B13" s="65"/>
      <c r="C13" s="56"/>
      <c r="D13" s="56"/>
      <c r="E13" s="56"/>
      <c r="F13" s="56"/>
      <c r="G13" s="56"/>
      <c r="H13" s="56"/>
      <c r="I13" s="56"/>
      <c r="J13" s="56"/>
      <c r="K13" s="56"/>
      <c r="L13" s="56"/>
      <c r="M13" s="56"/>
      <c r="N13" s="56"/>
      <c r="O13" s="56"/>
      <c r="P13" s="56"/>
      <c r="Q13" s="26">
        <f t="shared" si="0"/>
        <v>0</v>
      </c>
      <c r="R13" s="27">
        <f t="shared" si="1"/>
        <v>0</v>
      </c>
      <c r="S13" s="3"/>
    </row>
    <row r="14" spans="1:19" x14ac:dyDescent="0.15">
      <c r="A14" s="5">
        <v>9</v>
      </c>
      <c r="B14" s="65"/>
      <c r="C14" s="56"/>
      <c r="D14" s="56"/>
      <c r="E14" s="56"/>
      <c r="F14" s="56"/>
      <c r="G14" s="56"/>
      <c r="H14" s="57"/>
      <c r="I14" s="56"/>
      <c r="J14" s="56"/>
      <c r="K14" s="56"/>
      <c r="L14" s="56"/>
      <c r="M14" s="56"/>
      <c r="N14" s="56"/>
      <c r="O14" s="56"/>
      <c r="P14" s="56"/>
      <c r="Q14" s="26">
        <f t="shared" si="0"/>
        <v>0</v>
      </c>
      <c r="R14" s="27">
        <f t="shared" si="1"/>
        <v>0</v>
      </c>
      <c r="S14" s="3"/>
    </row>
    <row r="15" spans="1:19" x14ac:dyDescent="0.15">
      <c r="A15" s="5">
        <v>10</v>
      </c>
      <c r="B15" s="65"/>
      <c r="C15" s="56"/>
      <c r="D15" s="56"/>
      <c r="E15" s="56"/>
      <c r="F15" s="56"/>
      <c r="G15" s="56"/>
      <c r="H15" s="57"/>
      <c r="I15" s="56"/>
      <c r="J15" s="56"/>
      <c r="K15" s="56"/>
      <c r="L15" s="56"/>
      <c r="M15" s="56"/>
      <c r="N15" s="56"/>
      <c r="O15" s="56"/>
      <c r="P15" s="56"/>
      <c r="Q15" s="26">
        <f t="shared" si="0"/>
        <v>0</v>
      </c>
      <c r="R15" s="27">
        <f t="shared" si="1"/>
        <v>0</v>
      </c>
      <c r="S15" s="3"/>
    </row>
    <row r="16" spans="1:19" x14ac:dyDescent="0.15">
      <c r="A16" s="5">
        <v>11</v>
      </c>
      <c r="B16" s="65"/>
      <c r="C16" s="56"/>
      <c r="D16" s="56"/>
      <c r="E16" s="56"/>
      <c r="F16" s="56"/>
      <c r="G16" s="56"/>
      <c r="H16" s="56"/>
      <c r="I16" s="56"/>
      <c r="J16" s="56"/>
      <c r="K16" s="56"/>
      <c r="L16" s="56"/>
      <c r="M16" s="56"/>
      <c r="N16" s="56"/>
      <c r="O16" s="56"/>
      <c r="P16" s="56"/>
      <c r="Q16" s="26">
        <f t="shared" si="0"/>
        <v>0</v>
      </c>
      <c r="R16" s="27">
        <f t="shared" si="1"/>
        <v>0</v>
      </c>
      <c r="S16" s="3"/>
    </row>
    <row r="17" spans="1:20" x14ac:dyDescent="0.15">
      <c r="A17" s="5">
        <v>12</v>
      </c>
      <c r="B17" s="65"/>
      <c r="C17" s="56"/>
      <c r="D17" s="56"/>
      <c r="E17" s="56"/>
      <c r="F17" s="56"/>
      <c r="G17" s="56"/>
      <c r="H17" s="56"/>
      <c r="I17" s="56"/>
      <c r="J17" s="56"/>
      <c r="K17" s="56"/>
      <c r="L17" s="56"/>
      <c r="M17" s="56"/>
      <c r="N17" s="56"/>
      <c r="O17" s="56"/>
      <c r="P17" s="56"/>
      <c r="Q17" s="26">
        <f t="shared" si="0"/>
        <v>0</v>
      </c>
      <c r="R17" s="27">
        <f t="shared" si="1"/>
        <v>0</v>
      </c>
      <c r="S17" s="3"/>
    </row>
    <row r="18" spans="1:20" x14ac:dyDescent="0.15">
      <c r="A18" s="5">
        <v>13</v>
      </c>
      <c r="B18" s="65"/>
      <c r="C18" s="56"/>
      <c r="D18" s="56"/>
      <c r="E18" s="56"/>
      <c r="F18" s="56"/>
      <c r="G18" s="56"/>
      <c r="H18" s="56"/>
      <c r="I18" s="56"/>
      <c r="J18" s="56"/>
      <c r="K18" s="56"/>
      <c r="L18" s="56"/>
      <c r="M18" s="56"/>
      <c r="N18" s="56"/>
      <c r="O18" s="56"/>
      <c r="P18" s="56"/>
      <c r="Q18" s="26">
        <f t="shared" si="0"/>
        <v>0</v>
      </c>
      <c r="R18" s="27">
        <f t="shared" si="1"/>
        <v>0</v>
      </c>
      <c r="S18" s="3"/>
    </row>
    <row r="19" spans="1:20" x14ac:dyDescent="0.15">
      <c r="A19" s="5">
        <v>14</v>
      </c>
      <c r="B19" s="65"/>
      <c r="C19" s="56"/>
      <c r="D19" s="56"/>
      <c r="E19" s="56"/>
      <c r="F19" s="56"/>
      <c r="G19" s="56"/>
      <c r="H19" s="56"/>
      <c r="I19" s="56"/>
      <c r="J19" s="56"/>
      <c r="K19" s="56"/>
      <c r="L19" s="56"/>
      <c r="M19" s="56"/>
      <c r="N19" s="56"/>
      <c r="O19" s="56"/>
      <c r="P19" s="56"/>
      <c r="Q19" s="26">
        <f t="shared" si="0"/>
        <v>0</v>
      </c>
      <c r="R19" s="27">
        <f t="shared" si="1"/>
        <v>0</v>
      </c>
      <c r="S19" s="3"/>
    </row>
    <row r="20" spans="1:20" ht="14" thickBot="1" x14ac:dyDescent="0.2">
      <c r="A20" s="5">
        <v>15</v>
      </c>
      <c r="B20" s="65"/>
      <c r="C20" s="56"/>
      <c r="D20" s="56"/>
      <c r="E20" s="56"/>
      <c r="F20" s="56"/>
      <c r="G20" s="56"/>
      <c r="H20" s="56"/>
      <c r="I20" s="56"/>
      <c r="J20" s="56"/>
      <c r="K20" s="56"/>
      <c r="L20" s="56"/>
      <c r="M20" s="56"/>
      <c r="N20" s="56"/>
      <c r="O20" s="56"/>
      <c r="P20" s="56"/>
      <c r="Q20" s="26">
        <f t="shared" si="0"/>
        <v>0</v>
      </c>
      <c r="R20" s="27">
        <f t="shared" si="1"/>
        <v>0</v>
      </c>
      <c r="S20" s="3"/>
    </row>
    <row r="21" spans="1:20" s="4" customFormat="1" ht="27" thickBot="1" x14ac:dyDescent="0.2">
      <c r="A21" s="29" t="s">
        <v>14</v>
      </c>
      <c r="B21" s="44">
        <f t="shared" ref="B21:P21" si="2">SUM(B6:B20)</f>
        <v>0</v>
      </c>
      <c r="C21" s="30">
        <f t="shared" si="2"/>
        <v>0</v>
      </c>
      <c r="D21" s="30">
        <f t="shared" si="2"/>
        <v>0</v>
      </c>
      <c r="E21" s="30">
        <f t="shared" si="2"/>
        <v>0</v>
      </c>
      <c r="F21" s="30">
        <f t="shared" si="2"/>
        <v>0</v>
      </c>
      <c r="G21" s="30">
        <f t="shared" si="2"/>
        <v>0</v>
      </c>
      <c r="H21" s="30">
        <f t="shared" si="2"/>
        <v>0</v>
      </c>
      <c r="I21" s="30">
        <f t="shared" si="2"/>
        <v>0</v>
      </c>
      <c r="J21" s="30">
        <f t="shared" si="2"/>
        <v>0</v>
      </c>
      <c r="K21" s="30">
        <f t="shared" si="2"/>
        <v>0</v>
      </c>
      <c r="L21" s="30">
        <f t="shared" si="2"/>
        <v>0</v>
      </c>
      <c r="M21" s="30">
        <f t="shared" si="2"/>
        <v>0</v>
      </c>
      <c r="N21" s="30">
        <f t="shared" si="2"/>
        <v>0</v>
      </c>
      <c r="O21" s="30">
        <f t="shared" si="2"/>
        <v>0</v>
      </c>
      <c r="P21" s="30">
        <f t="shared" si="2"/>
        <v>0</v>
      </c>
      <c r="Q21" s="30">
        <f t="shared" si="0"/>
        <v>0</v>
      </c>
      <c r="R21" s="31">
        <f>+B21-Q21</f>
        <v>0</v>
      </c>
      <c r="S21" s="26"/>
      <c r="T21"/>
    </row>
    <row r="22" spans="1:20" x14ac:dyDescent="0.15">
      <c r="A22" s="5">
        <v>16</v>
      </c>
      <c r="B22" s="65"/>
      <c r="C22" s="56"/>
      <c r="D22" s="56"/>
      <c r="E22" s="56"/>
      <c r="F22" s="56"/>
      <c r="G22" s="56"/>
      <c r="H22" s="56"/>
      <c r="I22" s="56"/>
      <c r="J22" s="56"/>
      <c r="K22" s="56"/>
      <c r="L22" s="56"/>
      <c r="M22" s="56"/>
      <c r="N22" s="56"/>
      <c r="O22" s="56"/>
      <c r="P22" s="56"/>
      <c r="Q22" s="26">
        <f t="shared" si="0"/>
        <v>0</v>
      </c>
      <c r="R22" s="27">
        <f t="shared" si="1"/>
        <v>0</v>
      </c>
      <c r="S22" s="3"/>
    </row>
    <row r="23" spans="1:20" x14ac:dyDescent="0.15">
      <c r="A23" s="5">
        <v>17</v>
      </c>
      <c r="B23" s="65"/>
      <c r="C23" s="56"/>
      <c r="D23" s="56"/>
      <c r="E23" s="56"/>
      <c r="F23" s="56"/>
      <c r="G23" s="56"/>
      <c r="H23" s="56"/>
      <c r="I23" s="56"/>
      <c r="J23" s="56"/>
      <c r="K23" s="56"/>
      <c r="L23" s="56"/>
      <c r="M23" s="56"/>
      <c r="N23" s="56"/>
      <c r="O23" s="56"/>
      <c r="P23" s="56"/>
      <c r="Q23" s="26">
        <f t="shared" si="0"/>
        <v>0</v>
      </c>
      <c r="R23" s="27">
        <f t="shared" si="1"/>
        <v>0</v>
      </c>
      <c r="S23" s="3"/>
    </row>
    <row r="24" spans="1:20" x14ac:dyDescent="0.15">
      <c r="A24" s="5">
        <v>18</v>
      </c>
      <c r="B24" s="65"/>
      <c r="C24" s="56"/>
      <c r="D24" s="56"/>
      <c r="E24" s="56"/>
      <c r="F24" s="56"/>
      <c r="G24" s="56"/>
      <c r="H24" s="56"/>
      <c r="I24" s="56"/>
      <c r="J24" s="56"/>
      <c r="K24" s="56"/>
      <c r="L24" s="56"/>
      <c r="M24" s="56"/>
      <c r="N24" s="56"/>
      <c r="O24" s="56"/>
      <c r="P24" s="56"/>
      <c r="Q24" s="26">
        <f t="shared" si="0"/>
        <v>0</v>
      </c>
      <c r="R24" s="27">
        <f t="shared" si="1"/>
        <v>0</v>
      </c>
      <c r="S24" s="3"/>
    </row>
    <row r="25" spans="1:20" x14ac:dyDescent="0.15">
      <c r="A25" s="5">
        <v>19</v>
      </c>
      <c r="B25" s="65"/>
      <c r="C25" s="56"/>
      <c r="D25" s="56"/>
      <c r="E25" s="56"/>
      <c r="F25" s="56"/>
      <c r="G25" s="56"/>
      <c r="H25" s="56"/>
      <c r="I25" s="56"/>
      <c r="J25" s="56"/>
      <c r="K25" s="56"/>
      <c r="L25" s="56"/>
      <c r="M25" s="56"/>
      <c r="N25" s="56"/>
      <c r="O25" s="56"/>
      <c r="P25" s="56"/>
      <c r="Q25" s="26">
        <f t="shared" si="0"/>
        <v>0</v>
      </c>
      <c r="R25" s="27">
        <f t="shared" si="1"/>
        <v>0</v>
      </c>
      <c r="S25" s="3"/>
    </row>
    <row r="26" spans="1:20" x14ac:dyDescent="0.15">
      <c r="A26" s="5">
        <v>20</v>
      </c>
      <c r="B26" s="65"/>
      <c r="C26" s="56"/>
      <c r="D26" s="56"/>
      <c r="E26" s="56"/>
      <c r="F26" s="56"/>
      <c r="G26" s="56"/>
      <c r="H26" s="56"/>
      <c r="I26" s="56"/>
      <c r="J26" s="56"/>
      <c r="K26" s="56"/>
      <c r="L26" s="56"/>
      <c r="M26" s="56"/>
      <c r="N26" s="56"/>
      <c r="O26" s="56"/>
      <c r="P26" s="56"/>
      <c r="Q26" s="26">
        <f t="shared" si="0"/>
        <v>0</v>
      </c>
      <c r="R26" s="27">
        <f t="shared" si="1"/>
        <v>0</v>
      </c>
      <c r="S26" s="3"/>
    </row>
    <row r="27" spans="1:20" x14ac:dyDescent="0.15">
      <c r="A27" s="5">
        <v>21</v>
      </c>
      <c r="B27" s="65"/>
      <c r="C27" s="56"/>
      <c r="D27" s="56"/>
      <c r="E27" s="56"/>
      <c r="F27" s="56"/>
      <c r="G27" s="56"/>
      <c r="H27" s="56"/>
      <c r="I27" s="56"/>
      <c r="J27" s="56"/>
      <c r="K27" s="56"/>
      <c r="L27" s="56"/>
      <c r="M27" s="56"/>
      <c r="N27" s="56"/>
      <c r="O27" s="56"/>
      <c r="P27" s="56"/>
      <c r="Q27" s="26">
        <f t="shared" si="0"/>
        <v>0</v>
      </c>
      <c r="R27" s="27">
        <f t="shared" si="1"/>
        <v>0</v>
      </c>
      <c r="S27" s="3"/>
    </row>
    <row r="28" spans="1:20" x14ac:dyDescent="0.15">
      <c r="A28" s="5">
        <v>22</v>
      </c>
      <c r="B28" s="65"/>
      <c r="C28" s="56"/>
      <c r="D28" s="56"/>
      <c r="E28" s="56"/>
      <c r="F28" s="56"/>
      <c r="G28" s="56"/>
      <c r="H28" s="56"/>
      <c r="I28" s="56"/>
      <c r="J28" s="56"/>
      <c r="K28" s="56"/>
      <c r="L28" s="56"/>
      <c r="M28" s="56"/>
      <c r="N28" s="56"/>
      <c r="O28" s="56"/>
      <c r="P28" s="56"/>
      <c r="Q28" s="26">
        <f t="shared" si="0"/>
        <v>0</v>
      </c>
      <c r="R28" s="27">
        <f t="shared" si="1"/>
        <v>0</v>
      </c>
      <c r="S28" s="3"/>
    </row>
    <row r="29" spans="1:20" x14ac:dyDescent="0.15">
      <c r="A29" s="5">
        <v>23</v>
      </c>
      <c r="B29" s="65"/>
      <c r="C29" s="56"/>
      <c r="D29" s="56"/>
      <c r="E29" s="56"/>
      <c r="F29" s="56"/>
      <c r="G29" s="56"/>
      <c r="H29" s="56"/>
      <c r="I29" s="56"/>
      <c r="J29" s="56"/>
      <c r="K29" s="56"/>
      <c r="L29" s="56"/>
      <c r="M29" s="56"/>
      <c r="N29" s="56"/>
      <c r="O29" s="56"/>
      <c r="P29" s="56"/>
      <c r="Q29" s="26">
        <f t="shared" si="0"/>
        <v>0</v>
      </c>
      <c r="R29" s="27">
        <f t="shared" si="1"/>
        <v>0</v>
      </c>
      <c r="S29" s="3"/>
    </row>
    <row r="30" spans="1:20" x14ac:dyDescent="0.15">
      <c r="A30" s="5">
        <v>24</v>
      </c>
      <c r="B30" s="65"/>
      <c r="C30" s="56"/>
      <c r="D30" s="56"/>
      <c r="E30" s="56"/>
      <c r="F30" s="56"/>
      <c r="G30" s="56"/>
      <c r="H30" s="56"/>
      <c r="I30" s="56"/>
      <c r="J30" s="56"/>
      <c r="K30" s="56"/>
      <c r="L30" s="56"/>
      <c r="M30" s="56"/>
      <c r="N30" s="56"/>
      <c r="O30" s="56"/>
      <c r="P30" s="56"/>
      <c r="Q30" s="26">
        <f t="shared" si="0"/>
        <v>0</v>
      </c>
      <c r="R30" s="27">
        <f t="shared" si="1"/>
        <v>0</v>
      </c>
      <c r="S30" s="3"/>
    </row>
    <row r="31" spans="1:20" x14ac:dyDescent="0.15">
      <c r="A31" s="5">
        <v>25</v>
      </c>
      <c r="B31" s="65"/>
      <c r="C31" s="56"/>
      <c r="D31" s="56"/>
      <c r="E31" s="56"/>
      <c r="F31" s="56"/>
      <c r="G31" s="56"/>
      <c r="H31" s="56"/>
      <c r="I31" s="56"/>
      <c r="J31" s="56"/>
      <c r="K31" s="56"/>
      <c r="L31" s="56"/>
      <c r="M31" s="56"/>
      <c r="N31" s="56"/>
      <c r="O31" s="56"/>
      <c r="P31" s="56"/>
      <c r="Q31" s="26">
        <f t="shared" si="0"/>
        <v>0</v>
      </c>
      <c r="R31" s="27">
        <f t="shared" si="1"/>
        <v>0</v>
      </c>
      <c r="S31" s="3"/>
    </row>
    <row r="32" spans="1:20" x14ac:dyDescent="0.15">
      <c r="A32" s="5">
        <v>26</v>
      </c>
      <c r="B32" s="65"/>
      <c r="C32" s="56"/>
      <c r="D32" s="56"/>
      <c r="E32" s="56"/>
      <c r="F32" s="56"/>
      <c r="G32" s="56"/>
      <c r="H32" s="56"/>
      <c r="I32" s="56"/>
      <c r="J32" s="56"/>
      <c r="K32" s="56"/>
      <c r="L32" s="56"/>
      <c r="M32" s="56"/>
      <c r="N32" s="56"/>
      <c r="O32" s="56"/>
      <c r="P32" s="56"/>
      <c r="Q32" s="26">
        <f t="shared" si="0"/>
        <v>0</v>
      </c>
      <c r="R32" s="27">
        <f t="shared" si="1"/>
        <v>0</v>
      </c>
      <c r="S32" s="3"/>
    </row>
    <row r="33" spans="1:19" x14ac:dyDescent="0.15">
      <c r="A33" s="5">
        <v>27</v>
      </c>
      <c r="B33" s="65"/>
      <c r="C33" s="56"/>
      <c r="D33" s="56"/>
      <c r="E33" s="56"/>
      <c r="F33" s="56"/>
      <c r="G33" s="56"/>
      <c r="H33" s="56"/>
      <c r="I33" s="56"/>
      <c r="J33" s="56"/>
      <c r="K33" s="56"/>
      <c r="L33" s="56"/>
      <c r="M33" s="56"/>
      <c r="N33" s="56"/>
      <c r="O33" s="56"/>
      <c r="P33" s="56"/>
      <c r="Q33" s="26">
        <f t="shared" si="0"/>
        <v>0</v>
      </c>
      <c r="R33" s="27">
        <f t="shared" si="1"/>
        <v>0</v>
      </c>
      <c r="S33" s="3"/>
    </row>
    <row r="34" spans="1:19" x14ac:dyDescent="0.15">
      <c r="A34" s="5">
        <v>28</v>
      </c>
      <c r="B34" s="65"/>
      <c r="C34" s="56"/>
      <c r="D34" s="56"/>
      <c r="E34" s="56"/>
      <c r="F34" s="56"/>
      <c r="G34" s="56"/>
      <c r="H34" s="56"/>
      <c r="I34" s="56"/>
      <c r="J34" s="56"/>
      <c r="K34" s="56"/>
      <c r="L34" s="56"/>
      <c r="M34" s="56"/>
      <c r="N34" s="56"/>
      <c r="O34" s="56"/>
      <c r="P34" s="56"/>
      <c r="Q34" s="26">
        <f t="shared" si="0"/>
        <v>0</v>
      </c>
      <c r="R34" s="27">
        <f t="shared" si="1"/>
        <v>0</v>
      </c>
      <c r="S34" s="3"/>
    </row>
    <row r="35" spans="1:19" x14ac:dyDescent="0.15">
      <c r="A35" s="5">
        <v>29</v>
      </c>
      <c r="B35" s="65"/>
      <c r="C35" s="56"/>
      <c r="D35" s="56"/>
      <c r="E35" s="56"/>
      <c r="F35" s="56"/>
      <c r="G35" s="56"/>
      <c r="H35" s="56"/>
      <c r="I35" s="56"/>
      <c r="J35" s="56"/>
      <c r="K35" s="56"/>
      <c r="L35" s="56"/>
      <c r="M35" s="56"/>
      <c r="N35" s="56"/>
      <c r="O35" s="56"/>
      <c r="P35" s="56"/>
      <c r="Q35" s="26">
        <f t="shared" si="0"/>
        <v>0</v>
      </c>
      <c r="R35" s="27">
        <f t="shared" si="1"/>
        <v>0</v>
      </c>
      <c r="S35" s="3"/>
    </row>
    <row r="36" spans="1:19" x14ac:dyDescent="0.15">
      <c r="A36" s="5">
        <v>30</v>
      </c>
      <c r="B36" s="65"/>
      <c r="C36" s="56"/>
      <c r="D36" s="56"/>
      <c r="E36" s="56"/>
      <c r="F36" s="56"/>
      <c r="G36" s="56"/>
      <c r="H36" s="56"/>
      <c r="I36" s="56"/>
      <c r="J36" s="56"/>
      <c r="K36" s="56"/>
      <c r="L36" s="56"/>
      <c r="M36" s="56"/>
      <c r="N36" s="56"/>
      <c r="O36" s="56"/>
      <c r="P36" s="56"/>
      <c r="Q36" s="26">
        <f t="shared" si="0"/>
        <v>0</v>
      </c>
      <c r="R36" s="27">
        <f t="shared" si="1"/>
        <v>0</v>
      </c>
      <c r="S36" s="3"/>
    </row>
    <row r="37" spans="1:19" ht="14" thickBot="1" x14ac:dyDescent="0.2">
      <c r="A37" s="5">
        <v>31</v>
      </c>
      <c r="B37" s="66"/>
      <c r="C37" s="58"/>
      <c r="D37" s="58"/>
      <c r="E37" s="58"/>
      <c r="F37" s="58"/>
      <c r="G37" s="58"/>
      <c r="H37" s="58"/>
      <c r="I37" s="58"/>
      <c r="J37" s="58"/>
      <c r="K37" s="58"/>
      <c r="L37" s="58"/>
      <c r="M37" s="58"/>
      <c r="N37" s="58"/>
      <c r="O37" s="58"/>
      <c r="P37" s="58"/>
      <c r="Q37" s="26">
        <f t="shared" si="0"/>
        <v>0</v>
      </c>
      <c r="R37" s="27">
        <f t="shared" si="1"/>
        <v>0</v>
      </c>
      <c r="S37" s="3"/>
    </row>
    <row r="38" spans="1:19" ht="27" thickBot="1" x14ac:dyDescent="0.2">
      <c r="A38" s="25" t="s">
        <v>44</v>
      </c>
      <c r="B38" s="46">
        <f t="shared" ref="B38:P38" si="3">SUM(B21:B37)</f>
        <v>0</v>
      </c>
      <c r="C38" s="32">
        <f t="shared" si="3"/>
        <v>0</v>
      </c>
      <c r="D38" s="32">
        <f t="shared" si="3"/>
        <v>0</v>
      </c>
      <c r="E38" s="32">
        <f t="shared" si="3"/>
        <v>0</v>
      </c>
      <c r="F38" s="32">
        <f t="shared" si="3"/>
        <v>0</v>
      </c>
      <c r="G38" s="32">
        <f t="shared" si="3"/>
        <v>0</v>
      </c>
      <c r="H38" s="32">
        <f t="shared" si="3"/>
        <v>0</v>
      </c>
      <c r="I38" s="32">
        <f t="shared" si="3"/>
        <v>0</v>
      </c>
      <c r="J38" s="32">
        <f t="shared" si="3"/>
        <v>0</v>
      </c>
      <c r="K38" s="32">
        <f t="shared" si="3"/>
        <v>0</v>
      </c>
      <c r="L38" s="32">
        <f t="shared" si="3"/>
        <v>0</v>
      </c>
      <c r="M38" s="32">
        <f t="shared" si="3"/>
        <v>0</v>
      </c>
      <c r="N38" s="32">
        <f t="shared" si="3"/>
        <v>0</v>
      </c>
      <c r="O38" s="32">
        <f t="shared" si="3"/>
        <v>0</v>
      </c>
      <c r="P38" s="32">
        <f t="shared" si="3"/>
        <v>0</v>
      </c>
      <c r="Q38" s="32">
        <f t="shared" si="0"/>
        <v>0</v>
      </c>
      <c r="R38" s="31">
        <f>+B38-Q38</f>
        <v>0</v>
      </c>
      <c r="S38" s="3"/>
    </row>
    <row r="39" spans="1:19" ht="26" x14ac:dyDescent="0.15">
      <c r="A39" s="25" t="s">
        <v>45</v>
      </c>
      <c r="B39" s="45">
        <f>-B4+B38</f>
        <v>0</v>
      </c>
      <c r="C39" s="32">
        <f t="shared" ref="C39:Q39" si="4">+C4-C38</f>
        <v>0</v>
      </c>
      <c r="D39" s="32">
        <f t="shared" si="4"/>
        <v>0</v>
      </c>
      <c r="E39" s="32">
        <f t="shared" si="4"/>
        <v>0</v>
      </c>
      <c r="F39" s="32">
        <f t="shared" si="4"/>
        <v>0</v>
      </c>
      <c r="G39" s="32">
        <f t="shared" si="4"/>
        <v>0</v>
      </c>
      <c r="H39" s="32">
        <f t="shared" si="4"/>
        <v>0</v>
      </c>
      <c r="I39" s="32">
        <f t="shared" si="4"/>
        <v>0</v>
      </c>
      <c r="J39" s="32">
        <f t="shared" si="4"/>
        <v>0</v>
      </c>
      <c r="K39" s="32">
        <f t="shared" si="4"/>
        <v>0</v>
      </c>
      <c r="L39" s="32">
        <f t="shared" si="4"/>
        <v>0</v>
      </c>
      <c r="M39" s="32">
        <f t="shared" si="4"/>
        <v>0</v>
      </c>
      <c r="N39" s="32">
        <f t="shared" si="4"/>
        <v>0</v>
      </c>
      <c r="O39" s="32">
        <f t="shared" si="4"/>
        <v>0</v>
      </c>
      <c r="P39" s="32">
        <f t="shared" si="4"/>
        <v>0</v>
      </c>
      <c r="Q39" s="32">
        <f t="shared" si="4"/>
        <v>0</v>
      </c>
      <c r="R39" s="32">
        <f>+R4+R38</f>
        <v>0</v>
      </c>
      <c r="S39" s="3"/>
    </row>
    <row r="40" spans="1:19" x14ac:dyDescent="0.15">
      <c r="A40" s="5"/>
      <c r="B40" s="47"/>
      <c r="C40" s="33"/>
      <c r="D40" s="33"/>
      <c r="E40" s="33"/>
      <c r="F40" s="33"/>
      <c r="G40" s="33"/>
      <c r="H40" s="33"/>
      <c r="I40" s="33"/>
      <c r="J40" s="33"/>
      <c r="K40" s="33"/>
      <c r="L40" s="33"/>
      <c r="M40" s="33"/>
      <c r="N40" s="33"/>
      <c r="O40" s="33"/>
      <c r="P40" s="33"/>
      <c r="Q40" s="33"/>
      <c r="R40" s="33"/>
      <c r="S40" s="3"/>
    </row>
    <row r="41" spans="1:19" ht="26" x14ac:dyDescent="0.15">
      <c r="A41" s="25" t="s">
        <v>15</v>
      </c>
      <c r="B41" s="42">
        <f>+'Monthly Budget'!B33</f>
        <v>0</v>
      </c>
      <c r="C41" s="42">
        <f>+'Monthly Budget'!C33</f>
        <v>0</v>
      </c>
      <c r="D41" s="42">
        <f>+'Monthly Budget'!D33</f>
        <v>0</v>
      </c>
      <c r="E41" s="42">
        <f>+'Monthly Budget'!E33</f>
        <v>0</v>
      </c>
      <c r="F41" s="42">
        <f>+'Monthly Budget'!F33</f>
        <v>0</v>
      </c>
      <c r="G41" s="42">
        <f>+'Monthly Budget'!G33</f>
        <v>0</v>
      </c>
      <c r="H41" s="42">
        <f>+'Monthly Budget'!H33</f>
        <v>0</v>
      </c>
      <c r="I41" s="42">
        <f>+'Monthly Budget'!I33</f>
        <v>0</v>
      </c>
      <c r="J41" s="42">
        <f>+'Monthly Budget'!J33</f>
        <v>0</v>
      </c>
      <c r="K41" s="42">
        <f>+'Monthly Budget'!K33</f>
        <v>0</v>
      </c>
      <c r="L41" s="42">
        <f>+'Monthly Budget'!L33</f>
        <v>0</v>
      </c>
      <c r="M41" s="42">
        <f>+'Monthly Budget'!M33</f>
        <v>0</v>
      </c>
      <c r="N41" s="42">
        <f>+'Monthly Budget'!N33</f>
        <v>0</v>
      </c>
      <c r="O41" s="42">
        <f>+'Monthly Budget'!O33</f>
        <v>0</v>
      </c>
      <c r="P41" s="42">
        <f>+'Monthly Budget'!P33</f>
        <v>0</v>
      </c>
      <c r="Q41" s="42">
        <f>+'Monthly Budget'!Q33</f>
        <v>0</v>
      </c>
      <c r="R41" s="42">
        <f>+'Monthly Budget'!R33</f>
        <v>0</v>
      </c>
      <c r="S41" s="3"/>
    </row>
    <row r="42" spans="1:19" ht="26" x14ac:dyDescent="0.15">
      <c r="A42" s="25" t="s">
        <v>46</v>
      </c>
      <c r="B42" s="42">
        <f>+'Actual Totals'!B35</f>
        <v>0</v>
      </c>
      <c r="C42" s="42">
        <f>+'Actual Totals'!C35</f>
        <v>0</v>
      </c>
      <c r="D42" s="42">
        <f>+'Actual Totals'!D35</f>
        <v>0</v>
      </c>
      <c r="E42" s="42">
        <f>+'Actual Totals'!E35</f>
        <v>0</v>
      </c>
      <c r="F42" s="42">
        <f>+'Actual Totals'!F35</f>
        <v>0</v>
      </c>
      <c r="G42" s="42">
        <f>+'Actual Totals'!G35</f>
        <v>0</v>
      </c>
      <c r="H42" s="42">
        <f>+'Actual Totals'!H35</f>
        <v>0</v>
      </c>
      <c r="I42" s="42">
        <f>+'Actual Totals'!I35</f>
        <v>0</v>
      </c>
      <c r="J42" s="42">
        <f>+'Actual Totals'!J35</f>
        <v>0</v>
      </c>
      <c r="K42" s="42">
        <f>+'Actual Totals'!K35</f>
        <v>0</v>
      </c>
      <c r="L42" s="42">
        <f>+'Actual Totals'!L35</f>
        <v>0</v>
      </c>
      <c r="M42" s="42">
        <f>+'Actual Totals'!M35</f>
        <v>0</v>
      </c>
      <c r="N42" s="42">
        <f>+'Actual Totals'!N35</f>
        <v>0</v>
      </c>
      <c r="O42" s="42">
        <f>+'Actual Totals'!O35</f>
        <v>0</v>
      </c>
      <c r="P42" s="42">
        <f>+'Actual Totals'!P35</f>
        <v>0</v>
      </c>
      <c r="Q42" s="42">
        <f>+'Actual Totals'!Q35</f>
        <v>0</v>
      </c>
      <c r="R42" s="42">
        <f>+'Actual Totals'!R35</f>
        <v>0</v>
      </c>
      <c r="S42" s="3"/>
    </row>
    <row r="43" spans="1:19" ht="26" x14ac:dyDescent="0.15">
      <c r="A43" s="25" t="s">
        <v>47</v>
      </c>
      <c r="B43" s="42">
        <f>-B41+B42</f>
        <v>0</v>
      </c>
      <c r="C43" s="42">
        <f t="shared" ref="C43:Q43" si="5">+C41-C42</f>
        <v>0</v>
      </c>
      <c r="D43" s="42">
        <f t="shared" si="5"/>
        <v>0</v>
      </c>
      <c r="E43" s="42">
        <f t="shared" si="5"/>
        <v>0</v>
      </c>
      <c r="F43" s="42">
        <f t="shared" si="5"/>
        <v>0</v>
      </c>
      <c r="G43" s="42">
        <f t="shared" si="5"/>
        <v>0</v>
      </c>
      <c r="H43" s="42">
        <f t="shared" si="5"/>
        <v>0</v>
      </c>
      <c r="I43" s="42">
        <f t="shared" si="5"/>
        <v>0</v>
      </c>
      <c r="J43" s="42">
        <f t="shared" si="5"/>
        <v>0</v>
      </c>
      <c r="K43" s="42">
        <f t="shared" si="5"/>
        <v>0</v>
      </c>
      <c r="L43" s="42">
        <f t="shared" si="5"/>
        <v>0</v>
      </c>
      <c r="M43" s="42">
        <f t="shared" si="5"/>
        <v>0</v>
      </c>
      <c r="N43" s="42">
        <f t="shared" si="5"/>
        <v>0</v>
      </c>
      <c r="O43" s="42">
        <f t="shared" si="5"/>
        <v>0</v>
      </c>
      <c r="P43" s="42">
        <f t="shared" si="5"/>
        <v>0</v>
      </c>
      <c r="Q43" s="42">
        <f t="shared" si="5"/>
        <v>0</v>
      </c>
      <c r="R43" s="42">
        <f>+R41+R42</f>
        <v>0</v>
      </c>
      <c r="S43" s="3"/>
    </row>
    <row r="44" spans="1:19" x14ac:dyDescent="0.15">
      <c r="A44" s="5"/>
      <c r="B44" s="42"/>
      <c r="S44" s="3"/>
    </row>
    <row r="45" spans="1:19" x14ac:dyDescent="0.15">
      <c r="A45" s="5"/>
      <c r="B45" s="5"/>
      <c r="C45" s="3"/>
      <c r="D45" s="3" t="s">
        <v>18</v>
      </c>
      <c r="E45" s="3"/>
      <c r="F45" s="3"/>
      <c r="G45" s="3"/>
      <c r="H45" s="5" t="s">
        <v>51</v>
      </c>
      <c r="I45" s="3"/>
      <c r="J45" s="3"/>
      <c r="K45" s="5"/>
      <c r="L45" s="5" t="s">
        <v>21</v>
      </c>
      <c r="M45" s="5"/>
      <c r="N45" s="3"/>
      <c r="O45" s="3"/>
      <c r="P45" s="3"/>
      <c r="Q45" s="3"/>
      <c r="R45" s="3"/>
      <c r="S45" s="3"/>
    </row>
    <row r="46" spans="1:19" x14ac:dyDescent="0.15">
      <c r="A46" s="25" t="s">
        <v>16</v>
      </c>
      <c r="B46" s="25"/>
      <c r="C46" s="34" t="s">
        <v>19</v>
      </c>
      <c r="D46" s="35"/>
      <c r="E46" s="36">
        <f>+B38</f>
        <v>0</v>
      </c>
      <c r="F46" s="3"/>
      <c r="G46" s="34" t="s">
        <v>19</v>
      </c>
      <c r="H46" s="35"/>
      <c r="I46" s="49">
        <f>+Nov!M46</f>
        <v>0</v>
      </c>
      <c r="J46" s="3"/>
      <c r="K46" s="50" t="s">
        <v>19</v>
      </c>
      <c r="L46" s="48"/>
      <c r="M46" s="49">
        <f>+B42</f>
        <v>0</v>
      </c>
      <c r="N46" s="3"/>
      <c r="O46" s="3"/>
      <c r="P46" s="3"/>
      <c r="Q46" s="3"/>
      <c r="R46" s="3"/>
      <c r="S46" s="3"/>
    </row>
    <row r="47" spans="1:19" ht="18" x14ac:dyDescent="0.2">
      <c r="A47" s="25" t="s">
        <v>17</v>
      </c>
      <c r="B47" s="25"/>
      <c r="C47" s="37" t="s">
        <v>20</v>
      </c>
      <c r="D47" s="38"/>
      <c r="E47" s="39">
        <f>+Q38</f>
        <v>0</v>
      </c>
      <c r="F47" s="23" t="s">
        <v>50</v>
      </c>
      <c r="G47" s="37" t="s">
        <v>20</v>
      </c>
      <c r="H47" s="38"/>
      <c r="I47" s="51">
        <f>+Nov!M47</f>
        <v>0</v>
      </c>
      <c r="J47" s="23" t="s">
        <v>49</v>
      </c>
      <c r="K47" s="53" t="s">
        <v>20</v>
      </c>
      <c r="L47" s="24"/>
      <c r="M47" s="51">
        <f>+Q42</f>
        <v>0</v>
      </c>
      <c r="N47" s="3"/>
      <c r="O47" s="3"/>
      <c r="P47" s="3"/>
      <c r="Q47" s="3"/>
      <c r="R47" s="3"/>
      <c r="S47" s="3"/>
    </row>
    <row r="48" spans="1:19" x14ac:dyDescent="0.15">
      <c r="A48" s="5"/>
      <c r="B48" s="5"/>
      <c r="C48" s="54" t="s">
        <v>53</v>
      </c>
      <c r="D48" s="40"/>
      <c r="E48" s="41">
        <f>+E46-E47</f>
        <v>0</v>
      </c>
      <c r="F48" s="3"/>
      <c r="G48" s="54" t="s">
        <v>53</v>
      </c>
      <c r="H48" s="40"/>
      <c r="I48" s="51">
        <f>+I46-I47</f>
        <v>0</v>
      </c>
      <c r="J48" s="3"/>
      <c r="K48" s="54" t="s">
        <v>53</v>
      </c>
      <c r="L48" s="52"/>
      <c r="M48" s="51">
        <f>+M46-M47</f>
        <v>0</v>
      </c>
      <c r="N48" s="3"/>
      <c r="O48" s="3"/>
      <c r="P48" s="3"/>
      <c r="Q48" s="3"/>
      <c r="R48" s="3"/>
      <c r="S48" s="3"/>
    </row>
    <row r="49" spans="1:19" x14ac:dyDescent="0.15">
      <c r="A49" s="5"/>
      <c r="B49" s="5"/>
      <c r="C49" s="3"/>
      <c r="D49" s="3"/>
      <c r="E49" s="3"/>
      <c r="F49" s="3"/>
      <c r="G49" s="3"/>
      <c r="H49" s="3"/>
      <c r="I49" s="3"/>
      <c r="J49" s="3"/>
      <c r="K49" s="3"/>
      <c r="L49" s="3"/>
      <c r="M49" s="3"/>
      <c r="N49" s="3"/>
      <c r="O49" s="3"/>
      <c r="P49" s="3"/>
      <c r="Q49" s="3"/>
      <c r="R49" s="3"/>
      <c r="S49" s="3"/>
    </row>
    <row r="50" spans="1:19" x14ac:dyDescent="0.15">
      <c r="A50" s="134" t="s">
        <v>293</v>
      </c>
      <c r="B50" s="5"/>
    </row>
    <row r="51" spans="1:19" x14ac:dyDescent="0.15">
      <c r="B51" s="5"/>
    </row>
  </sheetData>
  <sheetProtection password="CC33" sheet="1" objects="1" scenarios="1" formatCells="0" formatColumns="0" selectLockedCells="1"/>
  <phoneticPr fontId="2" type="noConversion"/>
  <printOptions gridLines="1"/>
  <pageMargins left="0.56000000000000005" right="0.51" top="1" bottom="1" header="0.5" footer="0.5"/>
  <pageSetup scale="56" orientation="landscape" horizontalDpi="300" verticalDpi="300" r:id="rId1"/>
  <headerFooter alignWithMargins="0">
    <oddHeader>&amp;C&amp;"Arial,Bold"&amp;12Monthly Budget</oddHeader>
    <oddFooter>&amp;L&amp;F
&amp;A&amp;R&amp;D &amp;T</oddFooter>
  </headerFooter>
  <colBreaks count="1" manualBreakCount="1">
    <brk id="10" max="4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R51"/>
  <sheetViews>
    <sheetView workbookViewId="0">
      <pane xSplit="1" ySplit="5" topLeftCell="B6" activePane="bottomRight" state="frozen"/>
      <selection pane="topRight" activeCell="B1" sqref="B1"/>
      <selection pane="bottomLeft" activeCell="A6" sqref="A6"/>
      <selection pane="bottomRight" activeCell="B22" sqref="B22:E37"/>
    </sheetView>
  </sheetViews>
  <sheetFormatPr baseColWidth="10" defaultColWidth="8.83203125" defaultRowHeight="13" x14ac:dyDescent="0.15"/>
  <cols>
    <col min="1" max="1" width="13.6640625" style="2" customWidth="1"/>
    <col min="2" max="2" width="16.33203125" customWidth="1"/>
    <col min="3" max="16" width="13.6640625" customWidth="1"/>
    <col min="17" max="17" width="10.5" bestFit="1" customWidth="1"/>
  </cols>
  <sheetData>
    <row r="1" spans="1:17" s="59" customFormat="1" ht="18" x14ac:dyDescent="0.2">
      <c r="A1" s="22" t="s">
        <v>1</v>
      </c>
      <c r="B1" s="22"/>
      <c r="C1" s="22" t="s">
        <v>3</v>
      </c>
      <c r="D1" s="64"/>
    </row>
    <row r="2" spans="1:17" s="5" customFormat="1" x14ac:dyDescent="0.15">
      <c r="C2" s="5" t="s">
        <v>28</v>
      </c>
      <c r="J2" s="530" t="s">
        <v>304</v>
      </c>
      <c r="M2" s="5" t="s">
        <v>336</v>
      </c>
      <c r="P2" s="5" t="s">
        <v>302</v>
      </c>
    </row>
    <row r="3" spans="1:17" s="5" customFormat="1" x14ac:dyDescent="0.15">
      <c r="A3" s="24" t="s">
        <v>4</v>
      </c>
      <c r="B3" s="24" t="s">
        <v>5</v>
      </c>
      <c r="C3" s="5" t="s">
        <v>29</v>
      </c>
      <c r="D3" s="5" t="s">
        <v>6</v>
      </c>
      <c r="E3" s="5" t="s">
        <v>7</v>
      </c>
      <c r="F3" s="5" t="s">
        <v>8</v>
      </c>
      <c r="G3" s="5" t="s">
        <v>26</v>
      </c>
      <c r="H3" s="5" t="s">
        <v>27</v>
      </c>
      <c r="I3" s="5" t="s">
        <v>9</v>
      </c>
      <c r="J3" s="530" t="s">
        <v>303</v>
      </c>
      <c r="K3" s="5" t="s">
        <v>10</v>
      </c>
      <c r="L3" s="5" t="s">
        <v>11</v>
      </c>
      <c r="M3" s="5" t="s">
        <v>297</v>
      </c>
      <c r="N3" s="5" t="s">
        <v>12</v>
      </c>
      <c r="O3" s="5" t="s">
        <v>30</v>
      </c>
      <c r="P3" s="5" t="s">
        <v>301</v>
      </c>
    </row>
    <row r="4" spans="1:17" s="1" customFormat="1" ht="26" x14ac:dyDescent="0.15">
      <c r="A4" s="524" t="s">
        <v>364</v>
      </c>
      <c r="B4" s="42"/>
      <c r="C4" s="26"/>
      <c r="D4" s="26"/>
      <c r="E4" s="26"/>
      <c r="F4" s="26"/>
      <c r="G4" s="26"/>
      <c r="H4" s="26"/>
      <c r="I4" s="26"/>
      <c r="J4" s="26"/>
      <c r="K4" s="26"/>
      <c r="L4" s="26"/>
      <c r="M4" s="26"/>
      <c r="N4" s="26"/>
      <c r="O4" s="26"/>
      <c r="P4" s="26"/>
      <c r="Q4" s="26"/>
    </row>
    <row r="5" spans="1:17" x14ac:dyDescent="0.15">
      <c r="A5" s="5" t="s">
        <v>0</v>
      </c>
      <c r="B5" s="43"/>
      <c r="C5" s="28"/>
      <c r="D5" s="28"/>
      <c r="E5" s="28"/>
      <c r="F5" s="28"/>
      <c r="G5" s="28"/>
      <c r="H5" s="28"/>
      <c r="I5" s="28"/>
      <c r="J5" s="28"/>
      <c r="K5" s="28"/>
      <c r="L5" s="28"/>
      <c r="M5" s="28"/>
      <c r="N5" s="28"/>
      <c r="O5" s="28"/>
      <c r="P5" s="28"/>
      <c r="Q5" s="3"/>
    </row>
    <row r="6" spans="1:17" x14ac:dyDescent="0.15">
      <c r="A6" s="5">
        <v>1</v>
      </c>
      <c r="B6" s="65"/>
      <c r="C6" s="56"/>
      <c r="D6" s="56"/>
      <c r="E6" s="56"/>
      <c r="F6" s="56"/>
      <c r="G6" s="56"/>
      <c r="H6" s="56"/>
      <c r="I6" s="56"/>
      <c r="J6" s="56"/>
      <c r="K6" s="56"/>
      <c r="L6" s="56"/>
      <c r="M6" s="56"/>
      <c r="N6" s="56"/>
      <c r="O6" s="56"/>
      <c r="P6" s="56"/>
      <c r="Q6" s="3"/>
    </row>
    <row r="7" spans="1:17" x14ac:dyDescent="0.15">
      <c r="A7" s="5">
        <v>2</v>
      </c>
      <c r="B7" s="65"/>
      <c r="C7" s="56"/>
      <c r="D7" s="56"/>
      <c r="E7" s="56"/>
      <c r="F7" s="56"/>
      <c r="G7" s="56"/>
      <c r="H7" s="56"/>
      <c r="I7" s="56"/>
      <c r="J7" s="56"/>
      <c r="K7" s="56"/>
      <c r="L7" s="56"/>
      <c r="M7" s="56"/>
      <c r="N7" s="56"/>
      <c r="O7" s="56"/>
      <c r="P7" s="56"/>
      <c r="Q7" s="3"/>
    </row>
    <row r="8" spans="1:17" x14ac:dyDescent="0.15">
      <c r="A8" s="5">
        <v>3</v>
      </c>
      <c r="B8" s="65"/>
      <c r="C8" s="56"/>
      <c r="D8" s="56"/>
      <c r="E8" s="56"/>
      <c r="F8" s="56"/>
      <c r="G8" s="56"/>
      <c r="H8" s="56"/>
      <c r="I8" s="56"/>
      <c r="J8" s="56"/>
      <c r="K8" s="56"/>
      <c r="L8" s="56"/>
      <c r="M8" s="56"/>
      <c r="N8" s="56"/>
      <c r="O8" s="56"/>
      <c r="P8" s="56"/>
      <c r="Q8" s="3"/>
    </row>
    <row r="9" spans="1:17" x14ac:dyDescent="0.15">
      <c r="A9" s="5">
        <v>4</v>
      </c>
      <c r="B9" s="65"/>
      <c r="C9" s="56"/>
      <c r="D9" s="56"/>
      <c r="E9" s="56"/>
      <c r="F9" s="56"/>
      <c r="G9" s="56"/>
      <c r="H9" s="56"/>
      <c r="I9" s="56"/>
      <c r="J9" s="56"/>
      <c r="K9" s="56"/>
      <c r="L9" s="56"/>
      <c r="M9" s="56"/>
      <c r="N9" s="56"/>
      <c r="O9" s="56"/>
      <c r="P9" s="56"/>
      <c r="Q9" s="3"/>
    </row>
    <row r="10" spans="1:17" x14ac:dyDescent="0.15">
      <c r="A10" s="5">
        <v>5</v>
      </c>
      <c r="B10" s="65"/>
      <c r="C10" s="56"/>
      <c r="D10" s="56"/>
      <c r="E10" s="56"/>
      <c r="F10" s="57"/>
      <c r="G10" s="56"/>
      <c r="H10" s="56"/>
      <c r="I10" s="56"/>
      <c r="J10" s="56"/>
      <c r="K10" s="56"/>
      <c r="L10" s="56"/>
      <c r="M10" s="56"/>
      <c r="N10" s="56"/>
      <c r="O10" s="56"/>
      <c r="P10" s="56"/>
      <c r="Q10" s="3"/>
    </row>
    <row r="11" spans="1:17" x14ac:dyDescent="0.15">
      <c r="A11" s="5">
        <v>6</v>
      </c>
      <c r="B11" s="65"/>
      <c r="C11" s="56"/>
      <c r="D11" s="56"/>
      <c r="E11" s="57"/>
      <c r="F11" s="56"/>
      <c r="G11" s="56"/>
      <c r="H11" s="56"/>
      <c r="I11" s="56"/>
      <c r="J11" s="56"/>
      <c r="K11" s="56"/>
      <c r="L11" s="56"/>
      <c r="M11" s="56"/>
      <c r="N11" s="56"/>
      <c r="O11" s="56"/>
      <c r="P11" s="56"/>
      <c r="Q11" s="3"/>
    </row>
    <row r="12" spans="1:17" x14ac:dyDescent="0.15">
      <c r="A12" s="5">
        <v>7</v>
      </c>
      <c r="B12" s="65"/>
      <c r="C12" s="56"/>
      <c r="D12" s="56"/>
      <c r="E12" s="56"/>
      <c r="F12" s="56"/>
      <c r="G12" s="56"/>
      <c r="H12" s="56"/>
      <c r="I12" s="56"/>
      <c r="J12" s="56"/>
      <c r="K12" s="56"/>
      <c r="L12" s="56"/>
      <c r="M12" s="56"/>
      <c r="N12" s="56"/>
      <c r="O12" s="56"/>
      <c r="P12" s="56"/>
      <c r="Q12" s="3"/>
    </row>
    <row r="13" spans="1:17" x14ac:dyDescent="0.15">
      <c r="A13" s="5">
        <v>8</v>
      </c>
      <c r="B13" s="65"/>
      <c r="C13" s="56"/>
      <c r="D13" s="56"/>
      <c r="E13" s="56"/>
      <c r="F13" s="56"/>
      <c r="G13" s="56"/>
      <c r="H13" s="56"/>
      <c r="I13" s="56"/>
      <c r="J13" s="56"/>
      <c r="K13" s="56"/>
      <c r="L13" s="56"/>
      <c r="M13" s="56"/>
      <c r="N13" s="56"/>
      <c r="O13" s="56"/>
      <c r="P13" s="56"/>
      <c r="Q13" s="3"/>
    </row>
    <row r="14" spans="1:17" x14ac:dyDescent="0.15">
      <c r="A14" s="5">
        <v>9</v>
      </c>
      <c r="B14" s="65"/>
      <c r="C14" s="56"/>
      <c r="D14" s="56"/>
      <c r="E14" s="56"/>
      <c r="F14" s="56"/>
      <c r="G14" s="56"/>
      <c r="H14" s="57"/>
      <c r="I14" s="56"/>
      <c r="J14" s="56"/>
      <c r="K14" s="56"/>
      <c r="L14" s="56"/>
      <c r="M14" s="56"/>
      <c r="N14" s="56"/>
      <c r="O14" s="56"/>
      <c r="P14" s="56"/>
      <c r="Q14" s="3"/>
    </row>
    <row r="15" spans="1:17" x14ac:dyDescent="0.15">
      <c r="A15" s="5">
        <v>10</v>
      </c>
      <c r="B15" s="65"/>
      <c r="C15" s="56"/>
      <c r="D15" s="56"/>
      <c r="E15" s="56"/>
      <c r="F15" s="56"/>
      <c r="G15" s="56"/>
      <c r="H15" s="57"/>
      <c r="I15" s="56"/>
      <c r="J15" s="56"/>
      <c r="K15" s="56"/>
      <c r="L15" s="56"/>
      <c r="M15" s="56"/>
      <c r="N15" s="56"/>
      <c r="O15" s="56"/>
      <c r="P15" s="56"/>
      <c r="Q15" s="3"/>
    </row>
    <row r="16" spans="1:17" x14ac:dyDescent="0.15">
      <c r="A16" s="5">
        <v>11</v>
      </c>
      <c r="B16" s="65"/>
      <c r="C16" s="56"/>
      <c r="D16" s="56"/>
      <c r="E16" s="56"/>
      <c r="F16" s="56"/>
      <c r="G16" s="56"/>
      <c r="H16" s="56"/>
      <c r="I16" s="56"/>
      <c r="J16" s="56"/>
      <c r="K16" s="56"/>
      <c r="L16" s="56"/>
      <c r="M16" s="56"/>
      <c r="N16" s="56"/>
      <c r="O16" s="56"/>
      <c r="P16" s="56"/>
      <c r="Q16" s="3"/>
    </row>
    <row r="17" spans="1:18" x14ac:dyDescent="0.15">
      <c r="A17" s="5">
        <v>12</v>
      </c>
      <c r="B17" s="65"/>
      <c r="C17" s="56"/>
      <c r="D17" s="56"/>
      <c r="E17" s="56"/>
      <c r="F17" s="56"/>
      <c r="G17" s="56"/>
      <c r="H17" s="56"/>
      <c r="I17" s="56"/>
      <c r="J17" s="56"/>
      <c r="K17" s="56"/>
      <c r="L17" s="56"/>
      <c r="M17" s="56"/>
      <c r="N17" s="56"/>
      <c r="O17" s="56"/>
      <c r="P17" s="56"/>
      <c r="Q17" s="3"/>
    </row>
    <row r="18" spans="1:18" x14ac:dyDescent="0.15">
      <c r="A18" s="5">
        <v>13</v>
      </c>
      <c r="B18" s="65"/>
      <c r="C18" s="56"/>
      <c r="D18" s="56"/>
      <c r="E18" s="56"/>
      <c r="F18" s="56"/>
      <c r="G18" s="56"/>
      <c r="H18" s="56"/>
      <c r="I18" s="56"/>
      <c r="J18" s="56"/>
      <c r="K18" s="56"/>
      <c r="L18" s="56"/>
      <c r="M18" s="56"/>
      <c r="N18" s="56"/>
      <c r="O18" s="56"/>
      <c r="P18" s="56"/>
      <c r="Q18" s="3"/>
    </row>
    <row r="19" spans="1:18" x14ac:dyDescent="0.15">
      <c r="A19" s="5">
        <v>14</v>
      </c>
      <c r="B19" s="65"/>
      <c r="C19" s="56"/>
      <c r="D19" s="56"/>
      <c r="E19" s="56"/>
      <c r="F19" s="56"/>
      <c r="G19" s="56"/>
      <c r="H19" s="56"/>
      <c r="I19" s="56"/>
      <c r="J19" s="56"/>
      <c r="K19" s="56"/>
      <c r="L19" s="56"/>
      <c r="M19" s="56"/>
      <c r="N19" s="56"/>
      <c r="O19" s="56"/>
      <c r="P19" s="56"/>
      <c r="Q19" s="3"/>
    </row>
    <row r="20" spans="1:18" x14ac:dyDescent="0.15">
      <c r="A20" s="5">
        <v>15</v>
      </c>
      <c r="B20" s="65"/>
      <c r="C20" s="56"/>
      <c r="D20" s="56"/>
      <c r="E20" s="56"/>
      <c r="F20" s="56"/>
      <c r="G20" s="56"/>
      <c r="H20" s="56"/>
      <c r="I20" s="56"/>
      <c r="J20" s="56"/>
      <c r="K20" s="56"/>
      <c r="L20" s="56"/>
      <c r="M20" s="56"/>
      <c r="N20" s="56"/>
      <c r="O20" s="56"/>
      <c r="P20" s="56"/>
      <c r="Q20" s="3"/>
    </row>
    <row r="21" spans="1:18" s="4" customFormat="1" ht="26" x14ac:dyDescent="0.15">
      <c r="A21" s="29" t="s">
        <v>14</v>
      </c>
      <c r="B21" s="44">
        <f>SUM(B6:B20)</f>
        <v>0</v>
      </c>
      <c r="C21" s="30">
        <f t="shared" ref="C21:P21" si="0">SUM(C6:C20)</f>
        <v>0</v>
      </c>
      <c r="D21" s="30">
        <f t="shared" si="0"/>
        <v>0</v>
      </c>
      <c r="E21" s="30">
        <f t="shared" si="0"/>
        <v>0</v>
      </c>
      <c r="F21" s="30">
        <f t="shared" si="0"/>
        <v>0</v>
      </c>
      <c r="G21" s="30">
        <f t="shared" si="0"/>
        <v>0</v>
      </c>
      <c r="H21" s="30">
        <f t="shared" si="0"/>
        <v>0</v>
      </c>
      <c r="I21" s="30">
        <f t="shared" si="0"/>
        <v>0</v>
      </c>
      <c r="J21" s="30">
        <f t="shared" si="0"/>
        <v>0</v>
      </c>
      <c r="K21" s="30">
        <f t="shared" si="0"/>
        <v>0</v>
      </c>
      <c r="L21" s="30">
        <f t="shared" si="0"/>
        <v>0</v>
      </c>
      <c r="M21" s="30">
        <f t="shared" si="0"/>
        <v>0</v>
      </c>
      <c r="N21" s="30">
        <f t="shared" si="0"/>
        <v>0</v>
      </c>
      <c r="O21" s="30">
        <f t="shared" si="0"/>
        <v>0</v>
      </c>
      <c r="P21" s="30">
        <f t="shared" si="0"/>
        <v>0</v>
      </c>
      <c r="Q21" s="26"/>
      <c r="R21"/>
    </row>
    <row r="22" spans="1:18" x14ac:dyDescent="0.15">
      <c r="A22" s="5">
        <v>16</v>
      </c>
      <c r="B22" s="65"/>
      <c r="C22" s="56"/>
      <c r="D22" s="56"/>
      <c r="E22" s="56"/>
      <c r="F22" s="56"/>
      <c r="G22" s="56"/>
      <c r="H22" s="56"/>
      <c r="I22" s="56"/>
      <c r="J22" s="56"/>
      <c r="K22" s="56"/>
      <c r="L22" s="56"/>
      <c r="M22" s="56"/>
      <c r="N22" s="56"/>
      <c r="O22" s="56"/>
      <c r="P22" s="56"/>
      <c r="Q22" s="3"/>
    </row>
    <row r="23" spans="1:18" x14ac:dyDescent="0.15">
      <c r="A23" s="5">
        <v>17</v>
      </c>
      <c r="B23" s="65"/>
      <c r="C23" s="56"/>
      <c r="D23" s="56"/>
      <c r="E23" s="56"/>
      <c r="F23" s="56"/>
      <c r="G23" s="56"/>
      <c r="H23" s="56"/>
      <c r="I23" s="56"/>
      <c r="J23" s="56"/>
      <c r="K23" s="56"/>
      <c r="L23" s="56"/>
      <c r="M23" s="56"/>
      <c r="N23" s="56"/>
      <c r="O23" s="56"/>
      <c r="P23" s="56"/>
      <c r="Q23" s="3"/>
    </row>
    <row r="24" spans="1:18" x14ac:dyDescent="0.15">
      <c r="A24" s="5">
        <v>18</v>
      </c>
      <c r="B24" s="65"/>
      <c r="C24" s="56"/>
      <c r="D24" s="56"/>
      <c r="E24" s="56"/>
      <c r="F24" s="56"/>
      <c r="G24" s="56"/>
      <c r="H24" s="56"/>
      <c r="I24" s="56"/>
      <c r="J24" s="56"/>
      <c r="K24" s="56"/>
      <c r="L24" s="56"/>
      <c r="M24" s="56"/>
      <c r="N24" s="56"/>
      <c r="O24" s="56"/>
      <c r="P24" s="56"/>
      <c r="Q24" s="3"/>
    </row>
    <row r="25" spans="1:18" x14ac:dyDescent="0.15">
      <c r="A25" s="5">
        <v>19</v>
      </c>
      <c r="B25" s="65"/>
      <c r="C25" s="56"/>
      <c r="D25" s="56"/>
      <c r="E25" s="56"/>
      <c r="F25" s="56"/>
      <c r="G25" s="56"/>
      <c r="H25" s="56"/>
      <c r="I25" s="56"/>
      <c r="J25" s="56"/>
      <c r="K25" s="56"/>
      <c r="L25" s="56"/>
      <c r="M25" s="56"/>
      <c r="N25" s="56"/>
      <c r="O25" s="56"/>
      <c r="P25" s="56"/>
      <c r="Q25" s="3"/>
    </row>
    <row r="26" spans="1:18" x14ac:dyDescent="0.15">
      <c r="A26" s="5">
        <v>20</v>
      </c>
      <c r="B26" s="65"/>
      <c r="C26" s="56"/>
      <c r="D26" s="56"/>
      <c r="E26" s="56"/>
      <c r="F26" s="56"/>
      <c r="G26" s="56"/>
      <c r="H26" s="56"/>
      <c r="I26" s="56"/>
      <c r="J26" s="56"/>
      <c r="K26" s="56"/>
      <c r="L26" s="56"/>
      <c r="M26" s="56"/>
      <c r="N26" s="56"/>
      <c r="O26" s="56"/>
      <c r="P26" s="56"/>
      <c r="Q26" s="3"/>
    </row>
    <row r="27" spans="1:18" x14ac:dyDescent="0.15">
      <c r="A27" s="5">
        <v>21</v>
      </c>
      <c r="B27" s="65"/>
      <c r="C27" s="56"/>
      <c r="D27" s="56"/>
      <c r="E27" s="56"/>
      <c r="F27" s="56"/>
      <c r="G27" s="56"/>
      <c r="H27" s="56"/>
      <c r="I27" s="56"/>
      <c r="J27" s="56"/>
      <c r="K27" s="56"/>
      <c r="L27" s="56"/>
      <c r="M27" s="56"/>
      <c r="N27" s="56"/>
      <c r="O27" s="56"/>
      <c r="P27" s="56"/>
      <c r="Q27" s="3"/>
    </row>
    <row r="28" spans="1:18" x14ac:dyDescent="0.15">
      <c r="A28" s="5">
        <v>22</v>
      </c>
      <c r="B28" s="65"/>
      <c r="C28" s="56"/>
      <c r="D28" s="56"/>
      <c r="E28" s="56"/>
      <c r="F28" s="56"/>
      <c r="G28" s="56"/>
      <c r="H28" s="56"/>
      <c r="I28" s="56"/>
      <c r="J28" s="56"/>
      <c r="K28" s="56"/>
      <c r="L28" s="56"/>
      <c r="M28" s="56"/>
      <c r="N28" s="56"/>
      <c r="O28" s="56"/>
      <c r="P28" s="56"/>
      <c r="Q28" s="3"/>
    </row>
    <row r="29" spans="1:18" x14ac:dyDescent="0.15">
      <c r="A29" s="5">
        <v>23</v>
      </c>
      <c r="B29" s="65"/>
      <c r="C29" s="56"/>
      <c r="D29" s="56"/>
      <c r="E29" s="56"/>
      <c r="F29" s="56"/>
      <c r="G29" s="56"/>
      <c r="H29" s="56"/>
      <c r="I29" s="56"/>
      <c r="J29" s="56"/>
      <c r="K29" s="56"/>
      <c r="L29" s="56"/>
      <c r="M29" s="56"/>
      <c r="N29" s="56"/>
      <c r="O29" s="56"/>
      <c r="P29" s="56"/>
      <c r="Q29" s="3"/>
    </row>
    <row r="30" spans="1:18" x14ac:dyDescent="0.15">
      <c r="A30" s="5">
        <v>24</v>
      </c>
      <c r="B30" s="65"/>
      <c r="C30" s="56"/>
      <c r="D30" s="56"/>
      <c r="E30" s="56"/>
      <c r="F30" s="56"/>
      <c r="G30" s="56"/>
      <c r="H30" s="56"/>
      <c r="I30" s="56"/>
      <c r="J30" s="56"/>
      <c r="K30" s="56"/>
      <c r="L30" s="56"/>
      <c r="M30" s="56"/>
      <c r="N30" s="56"/>
      <c r="O30" s="56"/>
      <c r="P30" s="56"/>
      <c r="Q30" s="3"/>
    </row>
    <row r="31" spans="1:18" x14ac:dyDescent="0.15">
      <c r="A31" s="5">
        <v>25</v>
      </c>
      <c r="B31" s="65"/>
      <c r="C31" s="56"/>
      <c r="D31" s="56"/>
      <c r="E31" s="56"/>
      <c r="F31" s="56"/>
      <c r="G31" s="56"/>
      <c r="H31" s="56"/>
      <c r="I31" s="56"/>
      <c r="J31" s="56"/>
      <c r="K31" s="56"/>
      <c r="L31" s="56"/>
      <c r="M31" s="56"/>
      <c r="N31" s="56"/>
      <c r="O31" s="56"/>
      <c r="P31" s="56"/>
      <c r="Q31" s="3"/>
    </row>
    <row r="32" spans="1:18" x14ac:dyDescent="0.15">
      <c r="A32" s="5">
        <v>26</v>
      </c>
      <c r="B32" s="65"/>
      <c r="C32" s="56"/>
      <c r="D32" s="56"/>
      <c r="E32" s="56"/>
      <c r="F32" s="56"/>
      <c r="G32" s="56"/>
      <c r="H32" s="56"/>
      <c r="I32" s="56"/>
      <c r="J32" s="56"/>
      <c r="K32" s="56"/>
      <c r="L32" s="56"/>
      <c r="M32" s="56"/>
      <c r="N32" s="56"/>
      <c r="O32" s="56"/>
      <c r="P32" s="56"/>
      <c r="Q32" s="3"/>
    </row>
    <row r="33" spans="1:17" x14ac:dyDescent="0.15">
      <c r="A33" s="5">
        <v>27</v>
      </c>
      <c r="B33" s="65"/>
      <c r="C33" s="56"/>
      <c r="D33" s="56"/>
      <c r="E33" s="56"/>
      <c r="F33" s="56"/>
      <c r="G33" s="56"/>
      <c r="H33" s="56"/>
      <c r="I33" s="56"/>
      <c r="J33" s="56"/>
      <c r="K33" s="56"/>
      <c r="L33" s="56"/>
      <c r="M33" s="56"/>
      <c r="N33" s="56"/>
      <c r="O33" s="56"/>
      <c r="P33" s="56"/>
      <c r="Q33" s="3"/>
    </row>
    <row r="34" spans="1:17" x14ac:dyDescent="0.15">
      <c r="A34" s="5">
        <v>28</v>
      </c>
      <c r="B34" s="65"/>
      <c r="C34" s="56"/>
      <c r="D34" s="56"/>
      <c r="E34" s="56"/>
      <c r="F34" s="56"/>
      <c r="G34" s="56"/>
      <c r="H34" s="56"/>
      <c r="I34" s="56"/>
      <c r="J34" s="56"/>
      <c r="K34" s="56"/>
      <c r="L34" s="56"/>
      <c r="M34" s="56"/>
      <c r="N34" s="56"/>
      <c r="O34" s="56"/>
      <c r="P34" s="56"/>
      <c r="Q34" s="3"/>
    </row>
    <row r="35" spans="1:17" x14ac:dyDescent="0.15">
      <c r="A35" s="5">
        <v>29</v>
      </c>
      <c r="B35" s="65"/>
      <c r="C35" s="56"/>
      <c r="D35" s="56"/>
      <c r="E35" s="56"/>
      <c r="F35" s="56"/>
      <c r="G35" s="56"/>
      <c r="H35" s="56"/>
      <c r="I35" s="56"/>
      <c r="J35" s="56"/>
      <c r="K35" s="56"/>
      <c r="L35" s="56"/>
      <c r="M35" s="56"/>
      <c r="N35" s="56"/>
      <c r="O35" s="56"/>
      <c r="P35" s="56"/>
      <c r="Q35" s="3"/>
    </row>
    <row r="36" spans="1:17" x14ac:dyDescent="0.15">
      <c r="A36" s="5">
        <v>30</v>
      </c>
      <c r="B36" s="65"/>
      <c r="C36" s="56"/>
      <c r="D36" s="56"/>
      <c r="E36" s="56"/>
      <c r="F36" s="56"/>
      <c r="G36" s="56"/>
      <c r="H36" s="56"/>
      <c r="I36" s="56"/>
      <c r="J36" s="56"/>
      <c r="K36" s="56"/>
      <c r="L36" s="56"/>
      <c r="M36" s="56"/>
      <c r="N36" s="56"/>
      <c r="O36" s="56"/>
      <c r="P36" s="56"/>
      <c r="Q36" s="3"/>
    </row>
    <row r="37" spans="1:17" x14ac:dyDescent="0.15">
      <c r="A37" s="5">
        <v>31</v>
      </c>
      <c r="B37" s="66"/>
      <c r="C37" s="58"/>
      <c r="D37" s="58"/>
      <c r="E37" s="58"/>
      <c r="F37" s="58"/>
      <c r="G37" s="58"/>
      <c r="H37" s="58"/>
      <c r="I37" s="58"/>
      <c r="J37" s="58"/>
      <c r="K37" s="58"/>
      <c r="L37" s="58"/>
      <c r="M37" s="58"/>
      <c r="N37" s="58"/>
      <c r="O37" s="58"/>
      <c r="P37" s="58"/>
      <c r="Q37" s="3"/>
    </row>
    <row r="38" spans="1:17" ht="26" x14ac:dyDescent="0.15">
      <c r="A38" s="25" t="s">
        <v>44</v>
      </c>
      <c r="B38" s="46">
        <f t="shared" ref="B38:P38" si="1">SUM(B21:B37)</f>
        <v>0</v>
      </c>
      <c r="C38" s="32">
        <f t="shared" si="1"/>
        <v>0</v>
      </c>
      <c r="D38" s="32">
        <f t="shared" si="1"/>
        <v>0</v>
      </c>
      <c r="E38" s="32">
        <f t="shared" si="1"/>
        <v>0</v>
      </c>
      <c r="F38" s="32">
        <f t="shared" si="1"/>
        <v>0</v>
      </c>
      <c r="G38" s="32">
        <f t="shared" si="1"/>
        <v>0</v>
      </c>
      <c r="H38" s="32">
        <f t="shared" si="1"/>
        <v>0</v>
      </c>
      <c r="I38" s="32">
        <f t="shared" si="1"/>
        <v>0</v>
      </c>
      <c r="J38" s="32">
        <f t="shared" si="1"/>
        <v>0</v>
      </c>
      <c r="K38" s="32">
        <f t="shared" si="1"/>
        <v>0</v>
      </c>
      <c r="L38" s="32">
        <f t="shared" si="1"/>
        <v>0</v>
      </c>
      <c r="M38" s="32">
        <f t="shared" si="1"/>
        <v>0</v>
      </c>
      <c r="N38" s="32">
        <f t="shared" si="1"/>
        <v>0</v>
      </c>
      <c r="O38" s="32">
        <f t="shared" si="1"/>
        <v>0</v>
      </c>
      <c r="P38" s="32">
        <f t="shared" si="1"/>
        <v>0</v>
      </c>
      <c r="Q38" s="531"/>
    </row>
    <row r="39" spans="1:17" ht="26" x14ac:dyDescent="0.15">
      <c r="A39" s="25" t="s">
        <v>45</v>
      </c>
      <c r="B39" s="45"/>
      <c r="C39" s="32"/>
      <c r="D39" s="32"/>
      <c r="E39" s="32"/>
      <c r="F39" s="32"/>
      <c r="G39" s="32"/>
      <c r="H39" s="32"/>
      <c r="I39" s="32"/>
      <c r="J39" s="32"/>
      <c r="K39" s="32"/>
      <c r="L39" s="32"/>
      <c r="M39" s="32"/>
      <c r="N39" s="32"/>
      <c r="O39" s="32"/>
      <c r="P39" s="32"/>
      <c r="Q39" s="3"/>
    </row>
    <row r="40" spans="1:17" x14ac:dyDescent="0.15">
      <c r="A40" s="5"/>
      <c r="B40" s="47"/>
      <c r="C40" s="33"/>
      <c r="D40" s="33"/>
      <c r="E40" s="33"/>
      <c r="F40" s="33"/>
      <c r="G40" s="33"/>
      <c r="H40" s="33"/>
      <c r="I40" s="33"/>
      <c r="J40" s="33"/>
      <c r="K40" s="33"/>
      <c r="L40" s="33"/>
      <c r="M40" s="33"/>
      <c r="N40" s="33"/>
      <c r="O40" s="33"/>
      <c r="P40" s="33"/>
      <c r="Q40" s="3"/>
    </row>
    <row r="41" spans="1:17" ht="26" x14ac:dyDescent="0.15">
      <c r="A41" s="25" t="s">
        <v>15</v>
      </c>
      <c r="B41" s="42"/>
      <c r="C41" s="42"/>
      <c r="D41" s="42"/>
      <c r="E41" s="42"/>
      <c r="F41" s="42"/>
      <c r="G41" s="42"/>
      <c r="H41" s="42"/>
      <c r="I41" s="42"/>
      <c r="J41" s="42"/>
      <c r="K41" s="42"/>
      <c r="L41" s="42"/>
      <c r="M41" s="42"/>
      <c r="N41" s="42"/>
      <c r="O41" s="42"/>
      <c r="P41" s="42"/>
      <c r="Q41" s="3"/>
    </row>
    <row r="42" spans="1:17" ht="26" x14ac:dyDescent="0.15">
      <c r="A42" s="25" t="s">
        <v>46</v>
      </c>
      <c r="B42" s="42"/>
      <c r="C42" s="42"/>
      <c r="D42" s="42"/>
      <c r="E42" s="42"/>
      <c r="F42" s="42"/>
      <c r="G42" s="42"/>
      <c r="H42" s="42"/>
      <c r="I42" s="42"/>
      <c r="J42" s="42"/>
      <c r="K42" s="42"/>
      <c r="L42" s="42"/>
      <c r="M42" s="42"/>
      <c r="N42" s="42"/>
      <c r="O42" s="42"/>
      <c r="P42" s="42"/>
      <c r="Q42" s="3"/>
    </row>
    <row r="43" spans="1:17" ht="26" x14ac:dyDescent="0.15">
      <c r="A43" s="25" t="s">
        <v>47</v>
      </c>
      <c r="B43" s="42">
        <f>-B41+B42</f>
        <v>0</v>
      </c>
      <c r="C43" s="42">
        <f t="shared" ref="C43:P43" si="2">+C41-C42</f>
        <v>0</v>
      </c>
      <c r="D43" s="42">
        <f t="shared" si="2"/>
        <v>0</v>
      </c>
      <c r="E43" s="42">
        <f t="shared" si="2"/>
        <v>0</v>
      </c>
      <c r="F43" s="42">
        <f t="shared" si="2"/>
        <v>0</v>
      </c>
      <c r="G43" s="42">
        <f t="shared" si="2"/>
        <v>0</v>
      </c>
      <c r="H43" s="42">
        <f t="shared" si="2"/>
        <v>0</v>
      </c>
      <c r="I43" s="42">
        <f t="shared" si="2"/>
        <v>0</v>
      </c>
      <c r="J43" s="42">
        <f t="shared" si="2"/>
        <v>0</v>
      </c>
      <c r="K43" s="42">
        <f t="shared" si="2"/>
        <v>0</v>
      </c>
      <c r="L43" s="42">
        <f t="shared" si="2"/>
        <v>0</v>
      </c>
      <c r="M43" s="42">
        <f t="shared" si="2"/>
        <v>0</v>
      </c>
      <c r="N43" s="42">
        <f t="shared" si="2"/>
        <v>0</v>
      </c>
      <c r="O43" s="42">
        <f t="shared" si="2"/>
        <v>0</v>
      </c>
      <c r="P43" s="42">
        <f t="shared" si="2"/>
        <v>0</v>
      </c>
      <c r="Q43" s="3"/>
    </row>
    <row r="44" spans="1:17" x14ac:dyDescent="0.15">
      <c r="A44" s="5"/>
      <c r="B44" s="42"/>
      <c r="Q44" s="3"/>
    </row>
    <row r="45" spans="1:17" x14ac:dyDescent="0.15">
      <c r="A45" s="5"/>
      <c r="B45" s="5"/>
      <c r="C45" s="3"/>
      <c r="D45" s="3" t="s">
        <v>18</v>
      </c>
      <c r="E45" s="3"/>
      <c r="F45" s="3"/>
      <c r="G45" s="38"/>
      <c r="H45" s="24"/>
      <c r="I45" s="38"/>
      <c r="J45" s="3"/>
      <c r="K45" s="5"/>
      <c r="L45" s="5" t="s">
        <v>21</v>
      </c>
      <c r="M45" s="5"/>
      <c r="N45" s="3"/>
      <c r="O45" s="3"/>
      <c r="P45" s="3"/>
      <c r="Q45" s="3"/>
    </row>
    <row r="46" spans="1:17" x14ac:dyDescent="0.15">
      <c r="A46" s="25" t="s">
        <v>16</v>
      </c>
      <c r="B46" s="25"/>
      <c r="C46" s="34" t="s">
        <v>19</v>
      </c>
      <c r="D46" s="35"/>
      <c r="E46" s="49">
        <f>B38</f>
        <v>0</v>
      </c>
      <c r="F46" s="3"/>
      <c r="G46" s="38"/>
      <c r="H46" s="38"/>
      <c r="I46" s="46"/>
      <c r="J46" s="3"/>
      <c r="K46" s="50" t="s">
        <v>19</v>
      </c>
      <c r="L46" s="48"/>
      <c r="M46" s="49">
        <f>+B42</f>
        <v>0</v>
      </c>
      <c r="N46" s="3"/>
      <c r="O46" s="3"/>
      <c r="P46" s="3"/>
      <c r="Q46" s="3"/>
    </row>
    <row r="47" spans="1:17" ht="18" x14ac:dyDescent="0.2">
      <c r="A47" s="25" t="s">
        <v>17</v>
      </c>
      <c r="B47" s="25"/>
      <c r="C47" s="37" t="s">
        <v>20</v>
      </c>
      <c r="D47" s="38"/>
      <c r="E47" s="597">
        <f>SUM(C38:P38)</f>
        <v>0</v>
      </c>
      <c r="F47" s="23"/>
      <c r="G47" s="38"/>
      <c r="H47" s="38"/>
      <c r="I47" s="46"/>
      <c r="J47" s="23" t="s">
        <v>49</v>
      </c>
      <c r="K47" s="53" t="s">
        <v>20</v>
      </c>
      <c r="L47" s="24"/>
      <c r="M47" s="51"/>
      <c r="N47" s="3"/>
      <c r="O47" s="3"/>
      <c r="P47" s="3"/>
      <c r="Q47" s="3"/>
    </row>
    <row r="48" spans="1:17" x14ac:dyDescent="0.15">
      <c r="A48" s="5"/>
      <c r="B48" s="5"/>
      <c r="C48" s="54" t="s">
        <v>53</v>
      </c>
      <c r="D48" s="40"/>
      <c r="E48" s="41">
        <f>+E46-E47</f>
        <v>0</v>
      </c>
      <c r="F48" s="3"/>
      <c r="G48" s="527"/>
      <c r="H48" s="38"/>
      <c r="I48" s="46"/>
      <c r="J48" s="3"/>
      <c r="K48" s="54" t="s">
        <v>53</v>
      </c>
      <c r="L48" s="52"/>
      <c r="M48" s="51">
        <f>+M46-M47</f>
        <v>0</v>
      </c>
      <c r="N48" s="3"/>
      <c r="O48" s="3"/>
      <c r="P48" s="3"/>
      <c r="Q48" s="3"/>
    </row>
    <row r="49" spans="1:17" x14ac:dyDescent="0.15">
      <c r="A49" s="5"/>
      <c r="B49" s="5"/>
      <c r="C49" s="3"/>
      <c r="D49" s="3"/>
      <c r="E49" s="3"/>
      <c r="F49" s="3"/>
      <c r="G49" s="3"/>
      <c r="H49" s="3"/>
      <c r="I49" s="3"/>
      <c r="J49" s="3"/>
      <c r="K49" s="3"/>
      <c r="L49" s="3"/>
      <c r="M49" s="3"/>
      <c r="N49" s="3"/>
      <c r="O49" s="3"/>
      <c r="P49" s="3"/>
      <c r="Q49" s="3"/>
    </row>
    <row r="50" spans="1:17" x14ac:dyDescent="0.15">
      <c r="A50" s="134" t="s">
        <v>293</v>
      </c>
      <c r="B50" s="5"/>
    </row>
    <row r="51" spans="1:17" x14ac:dyDescent="0.15">
      <c r="B51" s="5"/>
    </row>
  </sheetData>
  <sheetProtection password="CC33" sheet="1" objects="1" scenarios="1" selectLockedCells="1"/>
  <hyperlinks>
    <hyperlink ref="E47" r:id="rId1" display="=@sum(C38:P38"/>
  </hyperlinks>
  <printOptions gridLines="1"/>
  <pageMargins left="0.56000000000000005" right="0.51" top="1" bottom="1" header="0.5" footer="0.5"/>
  <pageSetup scale="55" orientation="landscape" horizontalDpi="300" verticalDpi="300" r:id="rId2"/>
  <headerFooter alignWithMargins="0">
    <oddHeader>&amp;C&amp;"Arial,Bold"&amp;12Monthly Budget</oddHeader>
    <oddFooter>&amp;L&amp;F
&amp;A&amp;R&amp;D &amp;T</oddFooter>
  </headerFooter>
  <colBreaks count="1" manualBreakCount="1">
    <brk id="10" max="47" man="1"/>
  </colBreaks>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P459"/>
  <sheetViews>
    <sheetView zoomScale="90" zoomScaleNormal="90" zoomScalePageLayoutView="90" workbookViewId="0">
      <pane xSplit="1" ySplit="7" topLeftCell="B8" activePane="bottomRight" state="frozen"/>
      <selection pane="topRight" activeCell="B1" sqref="B1"/>
      <selection pane="bottomLeft" activeCell="A8" sqref="A8"/>
      <selection pane="bottomRight" activeCell="B25" sqref="B25"/>
    </sheetView>
  </sheetViews>
  <sheetFormatPr baseColWidth="10" defaultColWidth="8.83203125" defaultRowHeight="16" x14ac:dyDescent="0.2"/>
  <cols>
    <col min="1" max="1" width="9.1640625" style="121" customWidth="1"/>
    <col min="2" max="2" width="13.5" style="132" customWidth="1"/>
    <col min="3" max="3" width="10" style="111" customWidth="1"/>
    <col min="4" max="4" width="33.33203125" style="133" customWidth="1"/>
    <col min="5" max="5" width="14.33203125" style="111" customWidth="1"/>
    <col min="6" max="6" width="13.5" style="111" bestFit="1" customWidth="1"/>
    <col min="7" max="7" width="20" style="99" customWidth="1"/>
    <col min="8" max="94" width="8.83203125" style="112" customWidth="1"/>
    <col min="95" max="16384" width="8.83203125" style="91"/>
  </cols>
  <sheetData>
    <row r="1" spans="1:94" ht="54" customHeight="1" x14ac:dyDescent="0.2"/>
    <row r="2" spans="1:94" customFormat="1" ht="52.25" customHeight="1" x14ac:dyDescent="0.25">
      <c r="A2" s="626" t="s">
        <v>295</v>
      </c>
      <c r="B2" s="631"/>
      <c r="C2" s="631"/>
      <c r="D2" s="631"/>
      <c r="E2" s="631"/>
      <c r="F2" s="631"/>
      <c r="G2" s="631"/>
      <c r="H2" s="277"/>
      <c r="I2" s="277"/>
      <c r="J2" s="277"/>
      <c r="K2" s="277"/>
      <c r="L2" s="277"/>
      <c r="M2" s="277"/>
      <c r="N2" s="277"/>
      <c r="O2" s="277"/>
      <c r="P2" s="277"/>
      <c r="Q2" s="277"/>
      <c r="R2" s="277"/>
    </row>
    <row r="3" spans="1:94" s="69" customFormat="1" ht="20" x14ac:dyDescent="0.2">
      <c r="A3" s="196"/>
      <c r="B3" s="722" t="s">
        <v>80</v>
      </c>
      <c r="C3" s="723"/>
      <c r="D3" s="723"/>
      <c r="E3" s="723"/>
      <c r="F3" s="723"/>
      <c r="G3" s="724"/>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row>
    <row r="4" spans="1:94" s="73" customFormat="1" ht="15" customHeight="1" x14ac:dyDescent="0.2">
      <c r="A4" s="197"/>
      <c r="B4" s="725" t="s">
        <v>81</v>
      </c>
      <c r="C4" s="726"/>
      <c r="D4" s="726"/>
      <c r="E4" s="726"/>
      <c r="F4" s="726"/>
      <c r="G4" s="727"/>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row>
    <row r="5" spans="1:94" s="73" customFormat="1" ht="15" customHeight="1" x14ac:dyDescent="0.2">
      <c r="A5" s="197"/>
      <c r="B5" s="114"/>
      <c r="C5" s="108"/>
      <c r="D5" s="115"/>
      <c r="E5" s="108"/>
      <c r="F5" s="108"/>
      <c r="G5" s="340"/>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row>
    <row r="6" spans="1:94" s="75" customFormat="1" x14ac:dyDescent="0.2">
      <c r="A6" s="198"/>
      <c r="B6" s="502" t="s">
        <v>82</v>
      </c>
      <c r="C6" s="503"/>
      <c r="D6" s="368"/>
      <c r="E6" s="504"/>
      <c r="F6" s="504"/>
      <c r="G6" s="505"/>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row>
    <row r="7" spans="1:94" s="117" customFormat="1" ht="15" customHeight="1" x14ac:dyDescent="0.2">
      <c r="A7" s="200"/>
      <c r="B7" s="369" t="s">
        <v>0</v>
      </c>
      <c r="C7" s="370" t="s">
        <v>83</v>
      </c>
      <c r="D7" s="371" t="s">
        <v>84</v>
      </c>
      <c r="E7" s="370" t="s">
        <v>85</v>
      </c>
      <c r="F7" s="370" t="s">
        <v>86</v>
      </c>
      <c r="G7" s="344" t="s">
        <v>87</v>
      </c>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row>
    <row r="8" spans="1:94" s="119" customFormat="1" x14ac:dyDescent="0.2">
      <c r="B8" s="373"/>
      <c r="C8" s="374"/>
      <c r="D8" s="375"/>
      <c r="E8" s="515">
        <v>0</v>
      </c>
      <c r="F8" s="515">
        <v>0</v>
      </c>
      <c r="G8" s="344">
        <f>E8-F8</f>
        <v>0</v>
      </c>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row>
    <row r="9" spans="1:94" s="82" customFormat="1" x14ac:dyDescent="0.2">
      <c r="A9" s="197"/>
      <c r="B9" s="373"/>
      <c r="C9" s="374"/>
      <c r="D9" s="375"/>
      <c r="E9" s="515">
        <v>0</v>
      </c>
      <c r="F9" s="515">
        <v>0</v>
      </c>
      <c r="G9" s="372">
        <f t="shared" ref="G9:G40" si="0">G8+E9-F9</f>
        <v>0</v>
      </c>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row>
    <row r="10" spans="1:94" s="121" customFormat="1" x14ac:dyDescent="0.2">
      <c r="B10" s="373"/>
      <c r="C10" s="374"/>
      <c r="D10" s="375"/>
      <c r="E10" s="342">
        <v>0</v>
      </c>
      <c r="F10" s="342">
        <v>0</v>
      </c>
      <c r="G10" s="372">
        <f t="shared" si="0"/>
        <v>0</v>
      </c>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row>
    <row r="11" spans="1:94" s="82" customFormat="1" x14ac:dyDescent="0.2">
      <c r="A11" s="197"/>
      <c r="B11" s="373"/>
      <c r="C11" s="374"/>
      <c r="D11" s="375"/>
      <c r="E11" s="342">
        <v>0</v>
      </c>
      <c r="F11" s="342">
        <v>0</v>
      </c>
      <c r="G11" s="372">
        <f t="shared" si="0"/>
        <v>0</v>
      </c>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row>
    <row r="12" spans="1:94" s="87" customFormat="1" x14ac:dyDescent="0.2">
      <c r="B12" s="373"/>
      <c r="C12" s="374"/>
      <c r="D12" s="375"/>
      <c r="E12" s="515">
        <v>0</v>
      </c>
      <c r="F12" s="342">
        <v>0</v>
      </c>
      <c r="G12" s="372">
        <f t="shared" si="0"/>
        <v>0</v>
      </c>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row>
    <row r="13" spans="1:94" s="121" customFormat="1" x14ac:dyDescent="0.2">
      <c r="B13" s="373"/>
      <c r="C13" s="374"/>
      <c r="D13" s="375"/>
      <c r="E13" s="342">
        <v>0</v>
      </c>
      <c r="F13" s="342">
        <v>0</v>
      </c>
      <c r="G13" s="372">
        <f t="shared" si="0"/>
        <v>0</v>
      </c>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row>
    <row r="14" spans="1:94" s="121" customFormat="1" x14ac:dyDescent="0.2">
      <c r="B14" s="373"/>
      <c r="C14" s="374"/>
      <c r="D14" s="375"/>
      <c r="E14" s="342">
        <v>0</v>
      </c>
      <c r="F14" s="342">
        <v>0</v>
      </c>
      <c r="G14" s="372">
        <f t="shared" si="0"/>
        <v>0</v>
      </c>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row>
    <row r="15" spans="1:94" s="122" customFormat="1" ht="18" x14ac:dyDescent="0.2">
      <c r="A15" s="301"/>
      <c r="B15" s="373"/>
      <c r="C15" s="374"/>
      <c r="D15" s="375"/>
      <c r="E15" s="342">
        <v>0</v>
      </c>
      <c r="F15" s="342">
        <v>0</v>
      </c>
      <c r="G15" s="372">
        <f t="shared" si="0"/>
        <v>0</v>
      </c>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row>
    <row r="16" spans="1:94" s="121" customFormat="1" ht="12.5" customHeight="1" x14ac:dyDescent="0.2">
      <c r="B16" s="373"/>
      <c r="C16" s="374"/>
      <c r="D16" s="375"/>
      <c r="E16" s="342">
        <v>0</v>
      </c>
      <c r="F16" s="342">
        <v>0</v>
      </c>
      <c r="G16" s="372">
        <f t="shared" si="0"/>
        <v>0</v>
      </c>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row>
    <row r="17" spans="1:94" s="87" customFormat="1" x14ac:dyDescent="0.2">
      <c r="B17" s="373"/>
      <c r="C17" s="374"/>
      <c r="D17" s="375"/>
      <c r="E17" s="342">
        <v>0</v>
      </c>
      <c r="F17" s="342">
        <v>0</v>
      </c>
      <c r="G17" s="372">
        <f t="shared" si="0"/>
        <v>0</v>
      </c>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row>
    <row r="18" spans="1:94" s="82" customFormat="1" x14ac:dyDescent="0.2">
      <c r="A18" s="197"/>
      <c r="B18" s="373"/>
      <c r="C18" s="374"/>
      <c r="D18" s="375"/>
      <c r="E18" s="342">
        <v>0</v>
      </c>
      <c r="F18" s="342">
        <v>0</v>
      </c>
      <c r="G18" s="372">
        <f t="shared" si="0"/>
        <v>0</v>
      </c>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row>
    <row r="19" spans="1:94" s="121" customFormat="1" x14ac:dyDescent="0.2">
      <c r="B19" s="373"/>
      <c r="C19" s="374"/>
      <c r="D19" s="375"/>
      <c r="E19" s="342">
        <v>0</v>
      </c>
      <c r="F19" s="342">
        <v>0</v>
      </c>
      <c r="G19" s="372">
        <f t="shared" si="0"/>
        <v>0</v>
      </c>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row>
    <row r="20" spans="1:94" s="121" customFormat="1" x14ac:dyDescent="0.2">
      <c r="B20" s="373"/>
      <c r="C20" s="374"/>
      <c r="D20" s="375"/>
      <c r="E20" s="342">
        <v>0</v>
      </c>
      <c r="F20" s="342">
        <v>0</v>
      </c>
      <c r="G20" s="372">
        <f t="shared" si="0"/>
        <v>0</v>
      </c>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row>
    <row r="21" spans="1:94" s="121" customFormat="1" x14ac:dyDescent="0.2">
      <c r="B21" s="373"/>
      <c r="C21" s="374"/>
      <c r="D21" s="375"/>
      <c r="E21" s="342">
        <v>0</v>
      </c>
      <c r="F21" s="342">
        <v>0</v>
      </c>
      <c r="G21" s="372">
        <f t="shared" si="0"/>
        <v>0</v>
      </c>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row>
    <row r="22" spans="1:94" s="121" customFormat="1" x14ac:dyDescent="0.2">
      <c r="B22" s="373"/>
      <c r="C22" s="374"/>
      <c r="D22" s="375"/>
      <c r="E22" s="342">
        <v>0</v>
      </c>
      <c r="F22" s="342">
        <v>0</v>
      </c>
      <c r="G22" s="372">
        <f t="shared" si="0"/>
        <v>0</v>
      </c>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row>
    <row r="23" spans="1:94" s="121" customFormat="1" x14ac:dyDescent="0.2">
      <c r="B23" s="373"/>
      <c r="C23" s="374"/>
      <c r="D23" s="375"/>
      <c r="E23" s="342">
        <v>0</v>
      </c>
      <c r="F23" s="342">
        <v>0</v>
      </c>
      <c r="G23" s="372">
        <f t="shared" si="0"/>
        <v>0</v>
      </c>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row>
    <row r="24" spans="1:94" s="121" customFormat="1" x14ac:dyDescent="0.2">
      <c r="B24" s="373"/>
      <c r="C24" s="374"/>
      <c r="D24" s="375"/>
      <c r="E24" s="342">
        <v>0</v>
      </c>
      <c r="F24" s="342">
        <v>0</v>
      </c>
      <c r="G24" s="372">
        <f t="shared" si="0"/>
        <v>0</v>
      </c>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row>
    <row r="25" spans="1:94" s="87" customFormat="1" ht="14.5" customHeight="1" x14ac:dyDescent="0.2">
      <c r="B25" s="373"/>
      <c r="C25" s="374"/>
      <c r="D25" s="375"/>
      <c r="E25" s="342">
        <v>0</v>
      </c>
      <c r="F25" s="342">
        <v>0</v>
      </c>
      <c r="G25" s="372">
        <f t="shared" si="0"/>
        <v>0</v>
      </c>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row>
    <row r="26" spans="1:94" s="87" customFormat="1" ht="14.5" customHeight="1" x14ac:dyDescent="0.2">
      <c r="B26" s="373"/>
      <c r="C26" s="374"/>
      <c r="D26" s="375"/>
      <c r="E26" s="342">
        <v>0</v>
      </c>
      <c r="F26" s="342">
        <v>0</v>
      </c>
      <c r="G26" s="372">
        <f t="shared" si="0"/>
        <v>0</v>
      </c>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row>
    <row r="27" spans="1:94" s="121" customFormat="1" x14ac:dyDescent="0.2">
      <c r="B27" s="373"/>
      <c r="C27" s="374"/>
      <c r="D27" s="375"/>
      <c r="E27" s="342">
        <v>0</v>
      </c>
      <c r="F27" s="342">
        <v>0</v>
      </c>
      <c r="G27" s="372">
        <f t="shared" si="0"/>
        <v>0</v>
      </c>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row>
    <row r="28" spans="1:94" s="121" customFormat="1" x14ac:dyDescent="0.2">
      <c r="B28" s="373"/>
      <c r="C28" s="374"/>
      <c r="D28" s="375"/>
      <c r="E28" s="342">
        <v>0</v>
      </c>
      <c r="F28" s="342">
        <v>0</v>
      </c>
      <c r="G28" s="372">
        <f t="shared" si="0"/>
        <v>0</v>
      </c>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row>
    <row r="29" spans="1:94" s="121" customFormat="1" x14ac:dyDescent="0.2">
      <c r="B29" s="373"/>
      <c r="C29" s="374"/>
      <c r="D29" s="375"/>
      <c r="E29" s="342">
        <v>0</v>
      </c>
      <c r="F29" s="342">
        <v>0</v>
      </c>
      <c r="G29" s="372">
        <f t="shared" si="0"/>
        <v>0</v>
      </c>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row>
    <row r="30" spans="1:94" s="121" customFormat="1" x14ac:dyDescent="0.2">
      <c r="B30" s="373"/>
      <c r="C30" s="374"/>
      <c r="D30" s="375"/>
      <c r="E30" s="342">
        <v>0</v>
      </c>
      <c r="F30" s="342">
        <v>0</v>
      </c>
      <c r="G30" s="372">
        <f t="shared" si="0"/>
        <v>0</v>
      </c>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row>
    <row r="31" spans="1:94" s="121" customFormat="1" x14ac:dyDescent="0.2">
      <c r="B31" s="373"/>
      <c r="C31" s="374"/>
      <c r="D31" s="375"/>
      <c r="E31" s="342">
        <v>0</v>
      </c>
      <c r="F31" s="342">
        <v>0</v>
      </c>
      <c r="G31" s="372">
        <f t="shared" si="0"/>
        <v>0</v>
      </c>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row>
    <row r="32" spans="1:94" s="121" customFormat="1" x14ac:dyDescent="0.2">
      <c r="B32" s="373"/>
      <c r="C32" s="374"/>
      <c r="D32" s="375"/>
      <c r="E32" s="342">
        <v>0</v>
      </c>
      <c r="F32" s="342">
        <v>0</v>
      </c>
      <c r="G32" s="372">
        <f t="shared" si="0"/>
        <v>0</v>
      </c>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2"/>
      <c r="CL32" s="112"/>
      <c r="CM32" s="112"/>
      <c r="CN32" s="112"/>
      <c r="CO32" s="112"/>
      <c r="CP32" s="112"/>
    </row>
    <row r="33" spans="2:94" s="121" customFormat="1" x14ac:dyDescent="0.2">
      <c r="B33" s="373"/>
      <c r="C33" s="374"/>
      <c r="D33" s="375"/>
      <c r="E33" s="342">
        <v>0</v>
      </c>
      <c r="F33" s="342">
        <v>0</v>
      </c>
      <c r="G33" s="372">
        <f t="shared" si="0"/>
        <v>0</v>
      </c>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row>
    <row r="34" spans="2:94" s="121" customFormat="1" x14ac:dyDescent="0.2">
      <c r="B34" s="373"/>
      <c r="C34" s="374"/>
      <c r="D34" s="375"/>
      <c r="E34" s="342">
        <v>0</v>
      </c>
      <c r="F34" s="342">
        <v>0</v>
      </c>
      <c r="G34" s="372">
        <f t="shared" si="0"/>
        <v>0</v>
      </c>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c r="CB34" s="112"/>
      <c r="CC34" s="112"/>
      <c r="CD34" s="112"/>
      <c r="CE34" s="112"/>
      <c r="CF34" s="112"/>
      <c r="CG34" s="112"/>
      <c r="CH34" s="112"/>
      <c r="CI34" s="112"/>
      <c r="CJ34" s="112"/>
      <c r="CK34" s="112"/>
      <c r="CL34" s="112"/>
      <c r="CM34" s="112"/>
      <c r="CN34" s="112"/>
      <c r="CO34" s="112"/>
      <c r="CP34" s="112"/>
    </row>
    <row r="35" spans="2:94" s="121" customFormat="1" x14ac:dyDescent="0.2">
      <c r="B35" s="373"/>
      <c r="C35" s="374"/>
      <c r="D35" s="375"/>
      <c r="E35" s="342">
        <v>0</v>
      </c>
      <c r="F35" s="342">
        <v>0</v>
      </c>
      <c r="G35" s="372">
        <f t="shared" si="0"/>
        <v>0</v>
      </c>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c r="CF35" s="112"/>
      <c r="CG35" s="112"/>
      <c r="CH35" s="112"/>
      <c r="CI35" s="112"/>
      <c r="CJ35" s="112"/>
      <c r="CK35" s="112"/>
      <c r="CL35" s="112"/>
      <c r="CM35" s="112"/>
      <c r="CN35" s="112"/>
      <c r="CO35" s="112"/>
      <c r="CP35" s="112"/>
    </row>
    <row r="36" spans="2:94" s="121" customFormat="1" x14ac:dyDescent="0.2">
      <c r="B36" s="373"/>
      <c r="C36" s="374"/>
      <c r="D36" s="375"/>
      <c r="E36" s="342">
        <v>0</v>
      </c>
      <c r="F36" s="342">
        <v>0</v>
      </c>
      <c r="G36" s="372">
        <f t="shared" si="0"/>
        <v>0</v>
      </c>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row>
    <row r="37" spans="2:94" s="121" customFormat="1" x14ac:dyDescent="0.2">
      <c r="B37" s="373"/>
      <c r="C37" s="374"/>
      <c r="D37" s="375"/>
      <c r="E37" s="342">
        <v>0</v>
      </c>
      <c r="F37" s="342">
        <v>0</v>
      </c>
      <c r="G37" s="372">
        <f t="shared" si="0"/>
        <v>0</v>
      </c>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112"/>
      <c r="CN37" s="112"/>
      <c r="CO37" s="112"/>
      <c r="CP37" s="112"/>
    </row>
    <row r="38" spans="2:94" s="121" customFormat="1" x14ac:dyDescent="0.2">
      <c r="B38" s="373"/>
      <c r="C38" s="374"/>
      <c r="D38" s="375"/>
      <c r="E38" s="342">
        <v>0</v>
      </c>
      <c r="F38" s="342">
        <v>0</v>
      </c>
      <c r="G38" s="372">
        <f t="shared" si="0"/>
        <v>0</v>
      </c>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row>
    <row r="39" spans="2:94" s="121" customFormat="1" x14ac:dyDescent="0.2">
      <c r="B39" s="373"/>
      <c r="C39" s="374"/>
      <c r="D39" s="375"/>
      <c r="E39" s="342">
        <v>0</v>
      </c>
      <c r="F39" s="342">
        <v>0</v>
      </c>
      <c r="G39" s="372">
        <f t="shared" si="0"/>
        <v>0</v>
      </c>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112"/>
      <c r="CM39" s="112"/>
      <c r="CN39" s="112"/>
      <c r="CO39" s="112"/>
      <c r="CP39" s="112"/>
    </row>
    <row r="40" spans="2:94" s="121" customFormat="1" x14ac:dyDescent="0.2">
      <c r="B40" s="373"/>
      <c r="C40" s="374"/>
      <c r="D40" s="375"/>
      <c r="E40" s="342">
        <v>0</v>
      </c>
      <c r="F40" s="342">
        <v>0</v>
      </c>
      <c r="G40" s="372">
        <f t="shared" si="0"/>
        <v>0</v>
      </c>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12"/>
      <c r="CB40" s="112"/>
      <c r="CC40" s="112"/>
      <c r="CD40" s="112"/>
      <c r="CE40" s="112"/>
      <c r="CF40" s="112"/>
      <c r="CG40" s="112"/>
      <c r="CH40" s="112"/>
      <c r="CI40" s="112"/>
      <c r="CJ40" s="112"/>
      <c r="CK40" s="112"/>
      <c r="CL40" s="112"/>
      <c r="CM40" s="112"/>
      <c r="CN40" s="112"/>
      <c r="CO40" s="112"/>
      <c r="CP40" s="112"/>
    </row>
    <row r="41" spans="2:94" s="121" customFormat="1" x14ac:dyDescent="0.2">
      <c r="B41" s="373"/>
      <c r="C41" s="374"/>
      <c r="D41" s="375"/>
      <c r="E41" s="342">
        <v>0</v>
      </c>
      <c r="F41" s="342">
        <v>0</v>
      </c>
      <c r="G41" s="372">
        <f t="shared" ref="G41:G72" si="1">G40+E41-F41</f>
        <v>0</v>
      </c>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row>
    <row r="42" spans="2:94" s="123" customFormat="1" ht="18" x14ac:dyDescent="0.2">
      <c r="B42" s="373"/>
      <c r="C42" s="374"/>
      <c r="D42" s="375"/>
      <c r="E42" s="342">
        <v>0</v>
      </c>
      <c r="F42" s="342">
        <v>0</v>
      </c>
      <c r="G42" s="372">
        <f t="shared" si="1"/>
        <v>0</v>
      </c>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row>
    <row r="43" spans="2:94" s="121" customFormat="1" x14ac:dyDescent="0.2">
      <c r="B43" s="373"/>
      <c r="C43" s="374"/>
      <c r="D43" s="375"/>
      <c r="E43" s="342">
        <v>0</v>
      </c>
      <c r="F43" s="342">
        <v>0</v>
      </c>
      <c r="G43" s="372">
        <f t="shared" si="1"/>
        <v>0</v>
      </c>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row>
    <row r="44" spans="2:94" s="121" customFormat="1" x14ac:dyDescent="0.2">
      <c r="B44" s="373"/>
      <c r="C44" s="374"/>
      <c r="D44" s="375"/>
      <c r="E44" s="342">
        <v>0</v>
      </c>
      <c r="F44" s="342">
        <v>0</v>
      </c>
      <c r="G44" s="372">
        <f t="shared" si="1"/>
        <v>0</v>
      </c>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row>
    <row r="45" spans="2:94" s="121" customFormat="1" x14ac:dyDescent="0.2">
      <c r="B45" s="373"/>
      <c r="C45" s="374"/>
      <c r="D45" s="375"/>
      <c r="E45" s="342">
        <v>0</v>
      </c>
      <c r="F45" s="342">
        <v>0</v>
      </c>
      <c r="G45" s="372">
        <f t="shared" si="1"/>
        <v>0</v>
      </c>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row>
    <row r="46" spans="2:94" s="121" customFormat="1" x14ac:dyDescent="0.2">
      <c r="B46" s="373"/>
      <c r="C46" s="374"/>
      <c r="D46" s="375"/>
      <c r="E46" s="342">
        <v>0</v>
      </c>
      <c r="F46" s="342">
        <v>0</v>
      </c>
      <c r="G46" s="372">
        <f t="shared" si="1"/>
        <v>0</v>
      </c>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row>
    <row r="47" spans="2:94" s="121" customFormat="1" x14ac:dyDescent="0.2">
      <c r="B47" s="373"/>
      <c r="C47" s="374"/>
      <c r="D47" s="375"/>
      <c r="E47" s="342">
        <v>0</v>
      </c>
      <c r="F47" s="342">
        <v>0</v>
      </c>
      <c r="G47" s="372">
        <f t="shared" si="1"/>
        <v>0</v>
      </c>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row>
    <row r="48" spans="2:94" s="121" customFormat="1" x14ac:dyDescent="0.2">
      <c r="B48" s="373"/>
      <c r="C48" s="374"/>
      <c r="D48" s="375"/>
      <c r="E48" s="342">
        <v>0</v>
      </c>
      <c r="F48" s="342">
        <v>0</v>
      </c>
      <c r="G48" s="372">
        <f t="shared" si="1"/>
        <v>0</v>
      </c>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row>
    <row r="49" spans="1:94" s="121" customFormat="1" x14ac:dyDescent="0.2">
      <c r="B49" s="373"/>
      <c r="C49" s="374"/>
      <c r="D49" s="375"/>
      <c r="E49" s="342">
        <v>0</v>
      </c>
      <c r="F49" s="342">
        <v>0</v>
      </c>
      <c r="G49" s="372">
        <f t="shared" si="1"/>
        <v>0</v>
      </c>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row>
    <row r="50" spans="1:94" s="112" customFormat="1" x14ac:dyDescent="0.2">
      <c r="A50" s="121"/>
      <c r="B50" s="373"/>
      <c r="C50" s="374"/>
      <c r="D50" s="375"/>
      <c r="E50" s="342">
        <v>0</v>
      </c>
      <c r="F50" s="342">
        <v>0</v>
      </c>
      <c r="G50" s="372">
        <f t="shared" si="1"/>
        <v>0</v>
      </c>
    </row>
    <row r="51" spans="1:94" s="121" customFormat="1" x14ac:dyDescent="0.2">
      <c r="B51" s="373"/>
      <c r="C51" s="374"/>
      <c r="D51" s="375"/>
      <c r="E51" s="342">
        <v>0</v>
      </c>
      <c r="F51" s="342">
        <v>0</v>
      </c>
      <c r="G51" s="372">
        <f t="shared" si="1"/>
        <v>0</v>
      </c>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row>
    <row r="52" spans="1:94" s="121" customFormat="1" x14ac:dyDescent="0.2">
      <c r="B52" s="373"/>
      <c r="C52" s="374"/>
      <c r="D52" s="375"/>
      <c r="E52" s="342">
        <v>0</v>
      </c>
      <c r="F52" s="342">
        <v>0</v>
      </c>
      <c r="G52" s="372">
        <f t="shared" si="1"/>
        <v>0</v>
      </c>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c r="BY52" s="112"/>
      <c r="BZ52" s="112"/>
      <c r="CA52" s="112"/>
      <c r="CB52" s="112"/>
      <c r="CC52" s="112"/>
      <c r="CD52" s="112"/>
      <c r="CE52" s="112"/>
      <c r="CF52" s="112"/>
      <c r="CG52" s="112"/>
      <c r="CH52" s="112"/>
      <c r="CI52" s="112"/>
      <c r="CJ52" s="112"/>
      <c r="CK52" s="112"/>
      <c r="CL52" s="112"/>
      <c r="CM52" s="112"/>
      <c r="CN52" s="112"/>
      <c r="CO52" s="112"/>
      <c r="CP52" s="112"/>
    </row>
    <row r="53" spans="1:94" s="121" customFormat="1" x14ac:dyDescent="0.2">
      <c r="B53" s="373"/>
      <c r="C53" s="374"/>
      <c r="D53" s="375"/>
      <c r="E53" s="342">
        <v>0</v>
      </c>
      <c r="F53" s="342">
        <v>0</v>
      </c>
      <c r="G53" s="372">
        <f t="shared" si="1"/>
        <v>0</v>
      </c>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2"/>
      <c r="BR53" s="112"/>
      <c r="BS53" s="112"/>
      <c r="BT53" s="112"/>
      <c r="BU53" s="112"/>
      <c r="BV53" s="112"/>
      <c r="BW53" s="112"/>
      <c r="BX53" s="112"/>
      <c r="BY53" s="112"/>
      <c r="BZ53" s="112"/>
      <c r="CA53" s="112"/>
      <c r="CB53" s="112"/>
      <c r="CC53" s="112"/>
      <c r="CD53" s="112"/>
      <c r="CE53" s="112"/>
      <c r="CF53" s="112"/>
      <c r="CG53" s="112"/>
      <c r="CH53" s="112"/>
      <c r="CI53" s="112"/>
      <c r="CJ53" s="112"/>
      <c r="CK53" s="112"/>
      <c r="CL53" s="112"/>
      <c r="CM53" s="112"/>
      <c r="CN53" s="112"/>
      <c r="CO53" s="112"/>
      <c r="CP53" s="112"/>
    </row>
    <row r="54" spans="1:94" s="123" customFormat="1" ht="18" x14ac:dyDescent="0.2">
      <c r="B54" s="373"/>
      <c r="C54" s="374"/>
      <c r="D54" s="375"/>
      <c r="E54" s="342">
        <v>0</v>
      </c>
      <c r="F54" s="342">
        <v>0</v>
      </c>
      <c r="G54" s="372">
        <f t="shared" si="1"/>
        <v>0</v>
      </c>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6"/>
      <c r="BS54" s="96"/>
      <c r="BT54" s="96"/>
      <c r="BU54" s="96"/>
      <c r="BV54" s="96"/>
      <c r="BW54" s="96"/>
      <c r="BX54" s="96"/>
      <c r="BY54" s="96"/>
      <c r="BZ54" s="96"/>
      <c r="CA54" s="96"/>
      <c r="CB54" s="96"/>
      <c r="CC54" s="96"/>
      <c r="CD54" s="96"/>
      <c r="CE54" s="96"/>
      <c r="CF54" s="96"/>
      <c r="CG54" s="96"/>
      <c r="CH54" s="96"/>
      <c r="CI54" s="96"/>
      <c r="CJ54" s="96"/>
      <c r="CK54" s="96"/>
      <c r="CL54" s="96"/>
      <c r="CM54" s="96"/>
      <c r="CN54" s="96"/>
      <c r="CO54" s="96"/>
      <c r="CP54" s="96"/>
    </row>
    <row r="55" spans="1:94" s="121" customFormat="1" x14ac:dyDescent="0.2">
      <c r="B55" s="373"/>
      <c r="C55" s="374"/>
      <c r="D55" s="375"/>
      <c r="E55" s="342">
        <v>0</v>
      </c>
      <c r="F55" s="342">
        <v>0</v>
      </c>
      <c r="G55" s="372">
        <f t="shared" si="1"/>
        <v>0</v>
      </c>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2"/>
      <c r="BQ55" s="112"/>
      <c r="BR55" s="112"/>
      <c r="BS55" s="112"/>
      <c r="BT55" s="112"/>
      <c r="BU55" s="112"/>
      <c r="BV55" s="112"/>
      <c r="BW55" s="112"/>
      <c r="BX55" s="112"/>
      <c r="BY55" s="112"/>
      <c r="BZ55" s="112"/>
      <c r="CA55" s="112"/>
      <c r="CB55" s="112"/>
      <c r="CC55" s="112"/>
      <c r="CD55" s="112"/>
      <c r="CE55" s="112"/>
      <c r="CF55" s="112"/>
      <c r="CG55" s="112"/>
      <c r="CH55" s="112"/>
      <c r="CI55" s="112"/>
      <c r="CJ55" s="112"/>
      <c r="CK55" s="112"/>
      <c r="CL55" s="112"/>
      <c r="CM55" s="112"/>
      <c r="CN55" s="112"/>
      <c r="CO55" s="112"/>
      <c r="CP55" s="112"/>
    </row>
    <row r="56" spans="1:94" s="121" customFormat="1" x14ac:dyDescent="0.2">
      <c r="B56" s="373"/>
      <c r="C56" s="374"/>
      <c r="D56" s="375"/>
      <c r="E56" s="342">
        <v>0</v>
      </c>
      <c r="F56" s="342">
        <v>0</v>
      </c>
      <c r="G56" s="372">
        <f t="shared" si="1"/>
        <v>0</v>
      </c>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12"/>
      <c r="BY56" s="112"/>
      <c r="BZ56" s="112"/>
      <c r="CA56" s="112"/>
      <c r="CB56" s="112"/>
      <c r="CC56" s="112"/>
      <c r="CD56" s="112"/>
      <c r="CE56" s="112"/>
      <c r="CF56" s="112"/>
      <c r="CG56" s="112"/>
      <c r="CH56" s="112"/>
      <c r="CI56" s="112"/>
      <c r="CJ56" s="112"/>
      <c r="CK56" s="112"/>
      <c r="CL56" s="112"/>
      <c r="CM56" s="112"/>
      <c r="CN56" s="112"/>
      <c r="CO56" s="112"/>
      <c r="CP56" s="112"/>
    </row>
    <row r="57" spans="1:94" s="121" customFormat="1" x14ac:dyDescent="0.2">
      <c r="B57" s="373"/>
      <c r="C57" s="374"/>
      <c r="D57" s="375"/>
      <c r="E57" s="342">
        <v>0</v>
      </c>
      <c r="F57" s="342">
        <v>0</v>
      </c>
      <c r="G57" s="372">
        <f t="shared" si="1"/>
        <v>0</v>
      </c>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2"/>
      <c r="BU57" s="112"/>
      <c r="BV57" s="112"/>
      <c r="BW57" s="112"/>
      <c r="BX57" s="112"/>
      <c r="BY57" s="112"/>
      <c r="BZ57" s="112"/>
      <c r="CA57" s="112"/>
      <c r="CB57" s="112"/>
      <c r="CC57" s="112"/>
      <c r="CD57" s="112"/>
      <c r="CE57" s="112"/>
      <c r="CF57" s="112"/>
      <c r="CG57" s="112"/>
      <c r="CH57" s="112"/>
      <c r="CI57" s="112"/>
      <c r="CJ57" s="112"/>
      <c r="CK57" s="112"/>
      <c r="CL57" s="112"/>
      <c r="CM57" s="112"/>
      <c r="CN57" s="112"/>
      <c r="CO57" s="112"/>
      <c r="CP57" s="112"/>
    </row>
    <row r="58" spans="1:94" s="121" customFormat="1" x14ac:dyDescent="0.2">
      <c r="B58" s="373"/>
      <c r="C58" s="374"/>
      <c r="D58" s="375"/>
      <c r="E58" s="342">
        <v>0</v>
      </c>
      <c r="F58" s="342">
        <v>0</v>
      </c>
      <c r="G58" s="372">
        <f t="shared" si="1"/>
        <v>0</v>
      </c>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2"/>
      <c r="BT58" s="112"/>
      <c r="BU58" s="112"/>
      <c r="BV58" s="112"/>
      <c r="BW58" s="112"/>
      <c r="BX58" s="112"/>
      <c r="BY58" s="112"/>
      <c r="BZ58" s="112"/>
      <c r="CA58" s="112"/>
      <c r="CB58" s="112"/>
      <c r="CC58" s="112"/>
      <c r="CD58" s="112"/>
      <c r="CE58" s="112"/>
      <c r="CF58" s="112"/>
      <c r="CG58" s="112"/>
      <c r="CH58" s="112"/>
      <c r="CI58" s="112"/>
      <c r="CJ58" s="112"/>
      <c r="CK58" s="112"/>
      <c r="CL58" s="112"/>
      <c r="CM58" s="112"/>
      <c r="CN58" s="112"/>
      <c r="CO58" s="112"/>
      <c r="CP58" s="112"/>
    </row>
    <row r="59" spans="1:94" s="121" customFormat="1" x14ac:dyDescent="0.2">
      <c r="B59" s="373"/>
      <c r="C59" s="374"/>
      <c r="D59" s="375"/>
      <c r="E59" s="342">
        <v>0</v>
      </c>
      <c r="F59" s="342">
        <v>0</v>
      </c>
      <c r="G59" s="372">
        <f t="shared" si="1"/>
        <v>0</v>
      </c>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2"/>
      <c r="BF59" s="112"/>
      <c r="BG59" s="112"/>
      <c r="BH59" s="112"/>
      <c r="BI59" s="112"/>
      <c r="BJ59" s="112"/>
      <c r="BK59" s="112"/>
      <c r="BL59" s="112"/>
      <c r="BM59" s="112"/>
      <c r="BN59" s="112"/>
      <c r="BO59" s="112"/>
      <c r="BP59" s="112"/>
      <c r="BQ59" s="112"/>
      <c r="BR59" s="112"/>
      <c r="BS59" s="112"/>
      <c r="BT59" s="112"/>
      <c r="BU59" s="112"/>
      <c r="BV59" s="112"/>
      <c r="BW59" s="112"/>
      <c r="BX59" s="112"/>
      <c r="BY59" s="112"/>
      <c r="BZ59" s="112"/>
      <c r="CA59" s="112"/>
      <c r="CB59" s="112"/>
      <c r="CC59" s="112"/>
      <c r="CD59" s="112"/>
      <c r="CE59" s="112"/>
      <c r="CF59" s="112"/>
      <c r="CG59" s="112"/>
      <c r="CH59" s="112"/>
      <c r="CI59" s="112"/>
      <c r="CJ59" s="112"/>
      <c r="CK59" s="112"/>
      <c r="CL59" s="112"/>
      <c r="CM59" s="112"/>
      <c r="CN59" s="112"/>
      <c r="CO59" s="112"/>
      <c r="CP59" s="112"/>
    </row>
    <row r="60" spans="1:94" s="121" customFormat="1" x14ac:dyDescent="0.2">
      <c r="B60" s="373"/>
      <c r="C60" s="374"/>
      <c r="D60" s="375"/>
      <c r="E60" s="342">
        <v>0</v>
      </c>
      <c r="F60" s="342">
        <v>0</v>
      </c>
      <c r="G60" s="372">
        <f t="shared" si="1"/>
        <v>0</v>
      </c>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row>
    <row r="61" spans="1:94" s="121" customFormat="1" x14ac:dyDescent="0.2">
      <c r="B61" s="373"/>
      <c r="C61" s="374"/>
      <c r="D61" s="375"/>
      <c r="E61" s="342">
        <v>0</v>
      </c>
      <c r="F61" s="342">
        <v>0</v>
      </c>
      <c r="G61" s="372">
        <f t="shared" si="1"/>
        <v>0</v>
      </c>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2"/>
      <c r="BH61" s="112"/>
      <c r="BI61" s="112"/>
      <c r="BJ61" s="112"/>
      <c r="BK61" s="112"/>
      <c r="BL61" s="112"/>
      <c r="BM61" s="112"/>
      <c r="BN61" s="112"/>
      <c r="BO61" s="112"/>
      <c r="BP61" s="112"/>
      <c r="BQ61" s="112"/>
      <c r="BR61" s="112"/>
      <c r="BS61" s="112"/>
      <c r="BT61" s="112"/>
      <c r="BU61" s="112"/>
      <c r="BV61" s="112"/>
      <c r="BW61" s="112"/>
      <c r="BX61" s="112"/>
      <c r="BY61" s="112"/>
      <c r="BZ61" s="112"/>
      <c r="CA61" s="112"/>
      <c r="CB61" s="112"/>
      <c r="CC61" s="112"/>
      <c r="CD61" s="112"/>
      <c r="CE61" s="112"/>
      <c r="CF61" s="112"/>
      <c r="CG61" s="112"/>
      <c r="CH61" s="112"/>
      <c r="CI61" s="112"/>
      <c r="CJ61" s="112"/>
      <c r="CK61" s="112"/>
      <c r="CL61" s="112"/>
      <c r="CM61" s="112"/>
      <c r="CN61" s="112"/>
      <c r="CO61" s="112"/>
      <c r="CP61" s="112"/>
    </row>
    <row r="62" spans="1:94" s="112" customFormat="1" x14ac:dyDescent="0.2">
      <c r="A62" s="121"/>
      <c r="B62" s="373"/>
      <c r="C62" s="374"/>
      <c r="D62" s="375"/>
      <c r="E62" s="342">
        <v>0</v>
      </c>
      <c r="F62" s="342">
        <v>0</v>
      </c>
      <c r="G62" s="372">
        <f t="shared" si="1"/>
        <v>0</v>
      </c>
    </row>
    <row r="63" spans="1:94" s="121" customFormat="1" x14ac:dyDescent="0.2">
      <c r="B63" s="373"/>
      <c r="C63" s="374"/>
      <c r="D63" s="375"/>
      <c r="E63" s="342">
        <v>0</v>
      </c>
      <c r="F63" s="342">
        <v>0</v>
      </c>
      <c r="G63" s="372">
        <f t="shared" si="1"/>
        <v>0</v>
      </c>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2"/>
      <c r="BY63" s="112"/>
      <c r="BZ63" s="112"/>
      <c r="CA63" s="112"/>
      <c r="CB63" s="112"/>
      <c r="CC63" s="112"/>
      <c r="CD63" s="112"/>
      <c r="CE63" s="112"/>
      <c r="CF63" s="112"/>
      <c r="CG63" s="112"/>
      <c r="CH63" s="112"/>
      <c r="CI63" s="112"/>
      <c r="CJ63" s="112"/>
      <c r="CK63" s="112"/>
      <c r="CL63" s="112"/>
      <c r="CM63" s="112"/>
      <c r="CN63" s="112"/>
      <c r="CO63" s="112"/>
      <c r="CP63" s="112"/>
    </row>
    <row r="64" spans="1:94" s="121" customFormat="1" x14ac:dyDescent="0.2">
      <c r="B64" s="373"/>
      <c r="C64" s="374"/>
      <c r="D64" s="375"/>
      <c r="E64" s="342">
        <v>0</v>
      </c>
      <c r="F64" s="342">
        <v>0</v>
      </c>
      <c r="G64" s="372">
        <f t="shared" si="1"/>
        <v>0</v>
      </c>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112"/>
      <c r="BU64" s="112"/>
      <c r="BV64" s="112"/>
      <c r="BW64" s="112"/>
      <c r="BX64" s="112"/>
      <c r="BY64" s="112"/>
      <c r="BZ64" s="112"/>
      <c r="CA64" s="112"/>
      <c r="CB64" s="112"/>
      <c r="CC64" s="112"/>
      <c r="CD64" s="112"/>
      <c r="CE64" s="112"/>
      <c r="CF64" s="112"/>
      <c r="CG64" s="112"/>
      <c r="CH64" s="112"/>
      <c r="CI64" s="112"/>
      <c r="CJ64" s="112"/>
      <c r="CK64" s="112"/>
      <c r="CL64" s="112"/>
      <c r="CM64" s="112"/>
      <c r="CN64" s="112"/>
      <c r="CO64" s="112"/>
      <c r="CP64" s="112"/>
    </row>
    <row r="65" spans="1:94" s="121" customFormat="1" x14ac:dyDescent="0.2">
      <c r="B65" s="373"/>
      <c r="C65" s="374"/>
      <c r="D65" s="375"/>
      <c r="E65" s="342">
        <v>0</v>
      </c>
      <c r="F65" s="342">
        <v>0</v>
      </c>
      <c r="G65" s="372">
        <f t="shared" si="1"/>
        <v>0</v>
      </c>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112"/>
      <c r="BH65" s="112"/>
      <c r="BI65" s="112"/>
      <c r="BJ65" s="112"/>
      <c r="BK65" s="112"/>
      <c r="BL65" s="112"/>
      <c r="BM65" s="112"/>
      <c r="BN65" s="112"/>
      <c r="BO65" s="112"/>
      <c r="BP65" s="112"/>
      <c r="BQ65" s="112"/>
      <c r="BR65" s="112"/>
      <c r="BS65" s="112"/>
      <c r="BT65" s="112"/>
      <c r="BU65" s="112"/>
      <c r="BV65" s="112"/>
      <c r="BW65" s="112"/>
      <c r="BX65" s="112"/>
      <c r="BY65" s="112"/>
      <c r="BZ65" s="112"/>
      <c r="CA65" s="112"/>
      <c r="CB65" s="112"/>
      <c r="CC65" s="112"/>
      <c r="CD65" s="112"/>
      <c r="CE65" s="112"/>
      <c r="CF65" s="112"/>
      <c r="CG65" s="112"/>
      <c r="CH65" s="112"/>
      <c r="CI65" s="112"/>
      <c r="CJ65" s="112"/>
      <c r="CK65" s="112"/>
      <c r="CL65" s="112"/>
      <c r="CM65" s="112"/>
      <c r="CN65" s="112"/>
      <c r="CO65" s="112"/>
      <c r="CP65" s="112"/>
    </row>
    <row r="66" spans="1:94" s="123" customFormat="1" ht="18" x14ac:dyDescent="0.2">
      <c r="B66" s="373"/>
      <c r="C66" s="374"/>
      <c r="D66" s="375"/>
      <c r="E66" s="342">
        <v>0</v>
      </c>
      <c r="F66" s="342">
        <v>0</v>
      </c>
      <c r="G66" s="372">
        <f t="shared" si="1"/>
        <v>0</v>
      </c>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6"/>
      <c r="BR66" s="96"/>
      <c r="BS66" s="96"/>
      <c r="BT66" s="96"/>
      <c r="BU66" s="96"/>
      <c r="BV66" s="96"/>
      <c r="BW66" s="96"/>
      <c r="BX66" s="96"/>
      <c r="BY66" s="96"/>
      <c r="BZ66" s="96"/>
      <c r="CA66" s="96"/>
      <c r="CB66" s="96"/>
      <c r="CC66" s="96"/>
      <c r="CD66" s="96"/>
      <c r="CE66" s="96"/>
      <c r="CF66" s="96"/>
      <c r="CG66" s="96"/>
      <c r="CH66" s="96"/>
      <c r="CI66" s="96"/>
      <c r="CJ66" s="96"/>
      <c r="CK66" s="96"/>
      <c r="CL66" s="96"/>
      <c r="CM66" s="96"/>
      <c r="CN66" s="96"/>
      <c r="CO66" s="96"/>
      <c r="CP66" s="96"/>
    </row>
    <row r="67" spans="1:94" s="121" customFormat="1" x14ac:dyDescent="0.2">
      <c r="B67" s="373"/>
      <c r="C67" s="374"/>
      <c r="D67" s="375"/>
      <c r="E67" s="342">
        <v>0</v>
      </c>
      <c r="F67" s="342">
        <v>0</v>
      </c>
      <c r="G67" s="372">
        <f t="shared" si="1"/>
        <v>0</v>
      </c>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2"/>
      <c r="BU67" s="112"/>
      <c r="BV67" s="112"/>
      <c r="BW67" s="112"/>
      <c r="BX67" s="112"/>
      <c r="BY67" s="112"/>
      <c r="BZ67" s="112"/>
      <c r="CA67" s="112"/>
      <c r="CB67" s="112"/>
      <c r="CC67" s="112"/>
      <c r="CD67" s="112"/>
      <c r="CE67" s="112"/>
      <c r="CF67" s="112"/>
      <c r="CG67" s="112"/>
      <c r="CH67" s="112"/>
      <c r="CI67" s="112"/>
      <c r="CJ67" s="112"/>
      <c r="CK67" s="112"/>
      <c r="CL67" s="112"/>
      <c r="CM67" s="112"/>
      <c r="CN67" s="112"/>
      <c r="CO67" s="112"/>
      <c r="CP67" s="112"/>
    </row>
    <row r="68" spans="1:94" s="121" customFormat="1" x14ac:dyDescent="0.2">
      <c r="B68" s="373"/>
      <c r="C68" s="374"/>
      <c r="D68" s="375"/>
      <c r="E68" s="342">
        <v>0</v>
      </c>
      <c r="F68" s="342">
        <v>0</v>
      </c>
      <c r="G68" s="372">
        <f t="shared" si="1"/>
        <v>0</v>
      </c>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12"/>
      <c r="BS68" s="112"/>
      <c r="BT68" s="112"/>
      <c r="BU68" s="112"/>
      <c r="BV68" s="112"/>
      <c r="BW68" s="112"/>
      <c r="BX68" s="112"/>
      <c r="BY68" s="112"/>
      <c r="BZ68" s="112"/>
      <c r="CA68" s="112"/>
      <c r="CB68" s="112"/>
      <c r="CC68" s="112"/>
      <c r="CD68" s="112"/>
      <c r="CE68" s="112"/>
      <c r="CF68" s="112"/>
      <c r="CG68" s="112"/>
      <c r="CH68" s="112"/>
      <c r="CI68" s="112"/>
      <c r="CJ68" s="112"/>
      <c r="CK68" s="112"/>
      <c r="CL68" s="112"/>
      <c r="CM68" s="112"/>
      <c r="CN68" s="112"/>
      <c r="CO68" s="112"/>
      <c r="CP68" s="112"/>
    </row>
    <row r="69" spans="1:94" s="121" customFormat="1" x14ac:dyDescent="0.2">
      <c r="B69" s="373"/>
      <c r="C69" s="374"/>
      <c r="D69" s="375"/>
      <c r="E69" s="342">
        <v>0</v>
      </c>
      <c r="F69" s="342">
        <v>0</v>
      </c>
      <c r="G69" s="372">
        <f t="shared" si="1"/>
        <v>0</v>
      </c>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2"/>
      <c r="BU69" s="112"/>
      <c r="BV69" s="112"/>
      <c r="BW69" s="112"/>
      <c r="BX69" s="112"/>
      <c r="BY69" s="112"/>
      <c r="BZ69" s="112"/>
      <c r="CA69" s="112"/>
      <c r="CB69" s="112"/>
      <c r="CC69" s="112"/>
      <c r="CD69" s="112"/>
      <c r="CE69" s="112"/>
      <c r="CF69" s="112"/>
      <c r="CG69" s="112"/>
      <c r="CH69" s="112"/>
      <c r="CI69" s="112"/>
      <c r="CJ69" s="112"/>
      <c r="CK69" s="112"/>
      <c r="CL69" s="112"/>
      <c r="CM69" s="112"/>
      <c r="CN69" s="112"/>
      <c r="CO69" s="112"/>
      <c r="CP69" s="112"/>
    </row>
    <row r="70" spans="1:94" s="121" customFormat="1" x14ac:dyDescent="0.2">
      <c r="B70" s="373"/>
      <c r="C70" s="374"/>
      <c r="D70" s="375"/>
      <c r="E70" s="342">
        <v>0</v>
      </c>
      <c r="F70" s="342">
        <v>0</v>
      </c>
      <c r="G70" s="372">
        <f t="shared" si="1"/>
        <v>0</v>
      </c>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2"/>
      <c r="BU70" s="112"/>
      <c r="BV70" s="112"/>
      <c r="BW70" s="112"/>
      <c r="BX70" s="112"/>
      <c r="BY70" s="112"/>
      <c r="BZ70" s="112"/>
      <c r="CA70" s="112"/>
      <c r="CB70" s="112"/>
      <c r="CC70" s="112"/>
      <c r="CD70" s="112"/>
      <c r="CE70" s="112"/>
      <c r="CF70" s="112"/>
      <c r="CG70" s="112"/>
      <c r="CH70" s="112"/>
      <c r="CI70" s="112"/>
      <c r="CJ70" s="112"/>
      <c r="CK70" s="112"/>
      <c r="CL70" s="112"/>
      <c r="CM70" s="112"/>
      <c r="CN70" s="112"/>
      <c r="CO70" s="112"/>
      <c r="CP70" s="112"/>
    </row>
    <row r="71" spans="1:94" s="121" customFormat="1" x14ac:dyDescent="0.2">
      <c r="B71" s="373"/>
      <c r="C71" s="374"/>
      <c r="D71" s="375"/>
      <c r="E71" s="342">
        <v>0</v>
      </c>
      <c r="F71" s="342">
        <v>0</v>
      </c>
      <c r="G71" s="372">
        <f t="shared" si="1"/>
        <v>0</v>
      </c>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12"/>
      <c r="BS71" s="112"/>
      <c r="BT71" s="112"/>
      <c r="BU71" s="112"/>
      <c r="BV71" s="112"/>
      <c r="BW71" s="112"/>
      <c r="BX71" s="112"/>
      <c r="BY71" s="112"/>
      <c r="BZ71" s="112"/>
      <c r="CA71" s="112"/>
      <c r="CB71" s="112"/>
      <c r="CC71" s="112"/>
      <c r="CD71" s="112"/>
      <c r="CE71" s="112"/>
      <c r="CF71" s="112"/>
      <c r="CG71" s="112"/>
      <c r="CH71" s="112"/>
      <c r="CI71" s="112"/>
      <c r="CJ71" s="112"/>
      <c r="CK71" s="112"/>
      <c r="CL71" s="112"/>
      <c r="CM71" s="112"/>
      <c r="CN71" s="112"/>
      <c r="CO71" s="112"/>
      <c r="CP71" s="112"/>
    </row>
    <row r="72" spans="1:94" s="121" customFormat="1" x14ac:dyDescent="0.2">
      <c r="B72" s="373"/>
      <c r="C72" s="374"/>
      <c r="D72" s="375"/>
      <c r="E72" s="342">
        <v>0</v>
      </c>
      <c r="F72" s="342">
        <v>0</v>
      </c>
      <c r="G72" s="372">
        <f t="shared" si="1"/>
        <v>0</v>
      </c>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2"/>
      <c r="BV72" s="112"/>
      <c r="BW72" s="112"/>
      <c r="BX72" s="112"/>
      <c r="BY72" s="112"/>
      <c r="BZ72" s="112"/>
      <c r="CA72" s="112"/>
      <c r="CB72" s="112"/>
      <c r="CC72" s="112"/>
      <c r="CD72" s="112"/>
      <c r="CE72" s="112"/>
      <c r="CF72" s="112"/>
      <c r="CG72" s="112"/>
      <c r="CH72" s="112"/>
      <c r="CI72" s="112"/>
      <c r="CJ72" s="112"/>
      <c r="CK72" s="112"/>
      <c r="CL72" s="112"/>
      <c r="CM72" s="112"/>
      <c r="CN72" s="112"/>
      <c r="CO72" s="112"/>
      <c r="CP72" s="112"/>
    </row>
    <row r="73" spans="1:94" s="121" customFormat="1" x14ac:dyDescent="0.2">
      <c r="B73" s="373"/>
      <c r="C73" s="374"/>
      <c r="D73" s="375"/>
      <c r="E73" s="342">
        <v>0</v>
      </c>
      <c r="F73" s="342">
        <v>0</v>
      </c>
      <c r="G73" s="372">
        <f t="shared" ref="G73:G104" si="2">G72+E73-F73</f>
        <v>0</v>
      </c>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12"/>
      <c r="BS73" s="112"/>
      <c r="BT73" s="112"/>
      <c r="BU73" s="112"/>
      <c r="BV73" s="112"/>
      <c r="BW73" s="112"/>
      <c r="BX73" s="112"/>
      <c r="BY73" s="112"/>
      <c r="BZ73" s="112"/>
      <c r="CA73" s="112"/>
      <c r="CB73" s="112"/>
      <c r="CC73" s="112"/>
      <c r="CD73" s="112"/>
      <c r="CE73" s="112"/>
      <c r="CF73" s="112"/>
      <c r="CG73" s="112"/>
      <c r="CH73" s="112"/>
      <c r="CI73" s="112"/>
      <c r="CJ73" s="112"/>
      <c r="CK73" s="112"/>
      <c r="CL73" s="112"/>
      <c r="CM73" s="112"/>
      <c r="CN73" s="112"/>
      <c r="CO73" s="112"/>
      <c r="CP73" s="112"/>
    </row>
    <row r="74" spans="1:94" s="112" customFormat="1" x14ac:dyDescent="0.2">
      <c r="A74" s="121"/>
      <c r="B74" s="373"/>
      <c r="C74" s="374"/>
      <c r="D74" s="375"/>
      <c r="E74" s="342">
        <v>0</v>
      </c>
      <c r="F74" s="342">
        <v>0</v>
      </c>
      <c r="G74" s="372">
        <f t="shared" si="2"/>
        <v>0</v>
      </c>
    </row>
    <row r="75" spans="1:94" s="121" customFormat="1" x14ac:dyDescent="0.2">
      <c r="B75" s="373"/>
      <c r="C75" s="374"/>
      <c r="D75" s="375"/>
      <c r="E75" s="342">
        <v>0</v>
      </c>
      <c r="F75" s="342">
        <v>0</v>
      </c>
      <c r="G75" s="372">
        <f t="shared" si="2"/>
        <v>0</v>
      </c>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E75" s="112"/>
      <c r="CF75" s="112"/>
      <c r="CG75" s="112"/>
      <c r="CH75" s="112"/>
      <c r="CI75" s="112"/>
      <c r="CJ75" s="112"/>
      <c r="CK75" s="112"/>
      <c r="CL75" s="112"/>
      <c r="CM75" s="112"/>
      <c r="CN75" s="112"/>
      <c r="CO75" s="112"/>
      <c r="CP75" s="112"/>
    </row>
    <row r="76" spans="1:94" s="121" customFormat="1" x14ac:dyDescent="0.2">
      <c r="B76" s="373"/>
      <c r="C76" s="374"/>
      <c r="D76" s="375"/>
      <c r="E76" s="342">
        <v>0</v>
      </c>
      <c r="F76" s="342">
        <v>0</v>
      </c>
      <c r="G76" s="372">
        <f t="shared" si="2"/>
        <v>0</v>
      </c>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2"/>
      <c r="BR76" s="112"/>
      <c r="BS76" s="112"/>
      <c r="BT76" s="112"/>
      <c r="BU76" s="112"/>
      <c r="BV76" s="112"/>
      <c r="BW76" s="112"/>
      <c r="BX76" s="112"/>
      <c r="BY76" s="112"/>
      <c r="BZ76" s="112"/>
      <c r="CA76" s="112"/>
      <c r="CB76" s="112"/>
      <c r="CC76" s="112"/>
      <c r="CD76" s="112"/>
      <c r="CE76" s="112"/>
      <c r="CF76" s="112"/>
      <c r="CG76" s="112"/>
      <c r="CH76" s="112"/>
      <c r="CI76" s="112"/>
      <c r="CJ76" s="112"/>
      <c r="CK76" s="112"/>
      <c r="CL76" s="112"/>
      <c r="CM76" s="112"/>
      <c r="CN76" s="112"/>
      <c r="CO76" s="112"/>
      <c r="CP76" s="112"/>
    </row>
    <row r="77" spans="1:94" s="121" customFormat="1" x14ac:dyDescent="0.2">
      <c r="B77" s="373"/>
      <c r="C77" s="374"/>
      <c r="D77" s="375"/>
      <c r="E77" s="342">
        <v>0</v>
      </c>
      <c r="F77" s="342">
        <v>0</v>
      </c>
      <c r="G77" s="372">
        <f t="shared" si="2"/>
        <v>0</v>
      </c>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12"/>
      <c r="BS77" s="112"/>
      <c r="BT77" s="112"/>
      <c r="BU77" s="112"/>
      <c r="BV77" s="112"/>
      <c r="BW77" s="112"/>
      <c r="BX77" s="112"/>
      <c r="BY77" s="112"/>
      <c r="BZ77" s="112"/>
      <c r="CA77" s="112"/>
      <c r="CB77" s="112"/>
      <c r="CC77" s="112"/>
      <c r="CD77" s="112"/>
      <c r="CE77" s="112"/>
      <c r="CF77" s="112"/>
      <c r="CG77" s="112"/>
      <c r="CH77" s="112"/>
      <c r="CI77" s="112"/>
      <c r="CJ77" s="112"/>
      <c r="CK77" s="112"/>
      <c r="CL77" s="112"/>
      <c r="CM77" s="112"/>
      <c r="CN77" s="112"/>
      <c r="CO77" s="112"/>
      <c r="CP77" s="112"/>
    </row>
    <row r="78" spans="1:94" s="123" customFormat="1" ht="18" x14ac:dyDescent="0.2">
      <c r="B78" s="373"/>
      <c r="C78" s="374"/>
      <c r="D78" s="375"/>
      <c r="E78" s="342">
        <v>0</v>
      </c>
      <c r="F78" s="342">
        <v>0</v>
      </c>
      <c r="G78" s="372">
        <f t="shared" si="2"/>
        <v>0</v>
      </c>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c r="BF78" s="96"/>
      <c r="BG78" s="96"/>
      <c r="BH78" s="96"/>
      <c r="BI78" s="96"/>
      <c r="BJ78" s="96"/>
      <c r="BK78" s="96"/>
      <c r="BL78" s="96"/>
      <c r="BM78" s="96"/>
      <c r="BN78" s="96"/>
      <c r="BO78" s="96"/>
      <c r="BP78" s="96"/>
      <c r="BQ78" s="96"/>
      <c r="BR78" s="96"/>
      <c r="BS78" s="96"/>
      <c r="BT78" s="96"/>
      <c r="BU78" s="96"/>
      <c r="BV78" s="96"/>
      <c r="BW78" s="96"/>
      <c r="BX78" s="96"/>
      <c r="BY78" s="96"/>
      <c r="BZ78" s="96"/>
      <c r="CA78" s="96"/>
      <c r="CB78" s="96"/>
      <c r="CC78" s="96"/>
      <c r="CD78" s="96"/>
      <c r="CE78" s="96"/>
      <c r="CF78" s="96"/>
      <c r="CG78" s="96"/>
      <c r="CH78" s="96"/>
      <c r="CI78" s="96"/>
      <c r="CJ78" s="96"/>
      <c r="CK78" s="96"/>
      <c r="CL78" s="96"/>
      <c r="CM78" s="96"/>
      <c r="CN78" s="96"/>
      <c r="CO78" s="96"/>
      <c r="CP78" s="96"/>
    </row>
    <row r="79" spans="1:94" s="121" customFormat="1" x14ac:dyDescent="0.2">
      <c r="B79" s="373"/>
      <c r="C79" s="374"/>
      <c r="D79" s="375"/>
      <c r="E79" s="342">
        <v>0</v>
      </c>
      <c r="F79" s="342">
        <v>0</v>
      </c>
      <c r="G79" s="372">
        <f t="shared" si="2"/>
        <v>0</v>
      </c>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2"/>
      <c r="BX79" s="112"/>
      <c r="BY79" s="112"/>
      <c r="BZ79" s="112"/>
      <c r="CA79" s="112"/>
      <c r="CB79" s="112"/>
      <c r="CC79" s="112"/>
      <c r="CD79" s="112"/>
      <c r="CE79" s="112"/>
      <c r="CF79" s="112"/>
      <c r="CG79" s="112"/>
      <c r="CH79" s="112"/>
      <c r="CI79" s="112"/>
      <c r="CJ79" s="112"/>
      <c r="CK79" s="112"/>
      <c r="CL79" s="112"/>
      <c r="CM79" s="112"/>
      <c r="CN79" s="112"/>
      <c r="CO79" s="112"/>
      <c r="CP79" s="112"/>
    </row>
    <row r="80" spans="1:94" s="121" customFormat="1" x14ac:dyDescent="0.2">
      <c r="B80" s="373"/>
      <c r="C80" s="374"/>
      <c r="D80" s="375"/>
      <c r="E80" s="342">
        <v>0</v>
      </c>
      <c r="F80" s="342">
        <v>0</v>
      </c>
      <c r="G80" s="372">
        <f t="shared" si="2"/>
        <v>0</v>
      </c>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2"/>
      <c r="BR80" s="112"/>
      <c r="BS80" s="112"/>
      <c r="BT80" s="112"/>
      <c r="BU80" s="112"/>
      <c r="BV80" s="112"/>
      <c r="BW80" s="112"/>
      <c r="BX80" s="112"/>
      <c r="BY80" s="112"/>
      <c r="BZ80" s="112"/>
      <c r="CA80" s="112"/>
      <c r="CB80" s="112"/>
      <c r="CC80" s="112"/>
      <c r="CD80" s="112"/>
      <c r="CE80" s="112"/>
      <c r="CF80" s="112"/>
      <c r="CG80" s="112"/>
      <c r="CH80" s="112"/>
      <c r="CI80" s="112"/>
      <c r="CJ80" s="112"/>
      <c r="CK80" s="112"/>
      <c r="CL80" s="112"/>
      <c r="CM80" s="112"/>
      <c r="CN80" s="112"/>
      <c r="CO80" s="112"/>
      <c r="CP80" s="112"/>
    </row>
    <row r="81" spans="1:94" s="121" customFormat="1" x14ac:dyDescent="0.2">
      <c r="B81" s="373"/>
      <c r="C81" s="374"/>
      <c r="D81" s="375"/>
      <c r="E81" s="342">
        <v>0</v>
      </c>
      <c r="F81" s="342">
        <v>0</v>
      </c>
      <c r="G81" s="372">
        <f t="shared" si="2"/>
        <v>0</v>
      </c>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2"/>
      <c r="BR81" s="112"/>
      <c r="BS81" s="112"/>
      <c r="BT81" s="112"/>
      <c r="BU81" s="112"/>
      <c r="BV81" s="112"/>
      <c r="BW81" s="112"/>
      <c r="BX81" s="112"/>
      <c r="BY81" s="112"/>
      <c r="BZ81" s="112"/>
      <c r="CA81" s="112"/>
      <c r="CB81" s="112"/>
      <c r="CC81" s="112"/>
      <c r="CD81" s="112"/>
      <c r="CE81" s="112"/>
      <c r="CF81" s="112"/>
      <c r="CG81" s="112"/>
      <c r="CH81" s="112"/>
      <c r="CI81" s="112"/>
      <c r="CJ81" s="112"/>
      <c r="CK81" s="112"/>
      <c r="CL81" s="112"/>
      <c r="CM81" s="112"/>
      <c r="CN81" s="112"/>
      <c r="CO81" s="112"/>
      <c r="CP81" s="112"/>
    </row>
    <row r="82" spans="1:94" s="121" customFormat="1" x14ac:dyDescent="0.2">
      <c r="B82" s="373"/>
      <c r="C82" s="374"/>
      <c r="D82" s="375"/>
      <c r="E82" s="342">
        <v>0</v>
      </c>
      <c r="F82" s="342">
        <v>0</v>
      </c>
      <c r="G82" s="372">
        <f t="shared" si="2"/>
        <v>0</v>
      </c>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12"/>
      <c r="CG82" s="112"/>
      <c r="CH82" s="112"/>
      <c r="CI82" s="112"/>
      <c r="CJ82" s="112"/>
      <c r="CK82" s="112"/>
      <c r="CL82" s="112"/>
      <c r="CM82" s="112"/>
      <c r="CN82" s="112"/>
      <c r="CO82" s="112"/>
      <c r="CP82" s="112"/>
    </row>
    <row r="83" spans="1:94" s="123" customFormat="1" ht="18" x14ac:dyDescent="0.2">
      <c r="B83" s="373"/>
      <c r="C83" s="374"/>
      <c r="D83" s="375"/>
      <c r="E83" s="342">
        <v>0</v>
      </c>
      <c r="F83" s="342">
        <v>0</v>
      </c>
      <c r="G83" s="372">
        <f t="shared" si="2"/>
        <v>0</v>
      </c>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6"/>
      <c r="BR83" s="96"/>
      <c r="BS83" s="96"/>
      <c r="BT83" s="96"/>
      <c r="BU83" s="96"/>
      <c r="BV83" s="96"/>
      <c r="BW83" s="96"/>
      <c r="BX83" s="96"/>
      <c r="BY83" s="96"/>
      <c r="BZ83" s="96"/>
      <c r="CA83" s="96"/>
      <c r="CB83" s="96"/>
      <c r="CC83" s="96"/>
      <c r="CD83" s="96"/>
      <c r="CE83" s="96"/>
      <c r="CF83" s="96"/>
      <c r="CG83" s="96"/>
      <c r="CH83" s="96"/>
      <c r="CI83" s="96"/>
      <c r="CJ83" s="96"/>
      <c r="CK83" s="96"/>
      <c r="CL83" s="96"/>
      <c r="CM83" s="96"/>
      <c r="CN83" s="96"/>
      <c r="CO83" s="96"/>
      <c r="CP83" s="96"/>
    </row>
    <row r="84" spans="1:94" s="121" customFormat="1" x14ac:dyDescent="0.2">
      <c r="B84" s="373"/>
      <c r="C84" s="374"/>
      <c r="D84" s="375"/>
      <c r="E84" s="342">
        <v>0</v>
      </c>
      <c r="F84" s="342">
        <v>0</v>
      </c>
      <c r="G84" s="372">
        <f t="shared" si="2"/>
        <v>0</v>
      </c>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2"/>
      <c r="BL84" s="112"/>
      <c r="BM84" s="112"/>
      <c r="BN84" s="112"/>
      <c r="BO84" s="112"/>
      <c r="BP84" s="112"/>
      <c r="BQ84" s="112"/>
      <c r="BR84" s="112"/>
      <c r="BS84" s="112"/>
      <c r="BT84" s="112"/>
      <c r="BU84" s="112"/>
      <c r="BV84" s="112"/>
      <c r="BW84" s="112"/>
      <c r="BX84" s="112"/>
      <c r="BY84" s="112"/>
      <c r="BZ84" s="112"/>
      <c r="CA84" s="112"/>
      <c r="CB84" s="112"/>
      <c r="CC84" s="112"/>
      <c r="CD84" s="112"/>
      <c r="CE84" s="112"/>
      <c r="CF84" s="112"/>
      <c r="CG84" s="112"/>
      <c r="CH84" s="112"/>
      <c r="CI84" s="112"/>
      <c r="CJ84" s="112"/>
      <c r="CK84" s="112"/>
      <c r="CL84" s="112"/>
      <c r="CM84" s="112"/>
      <c r="CN84" s="112"/>
      <c r="CO84" s="112"/>
      <c r="CP84" s="112"/>
    </row>
    <row r="85" spans="1:94" s="121" customFormat="1" x14ac:dyDescent="0.2">
      <c r="B85" s="373"/>
      <c r="C85" s="374"/>
      <c r="D85" s="375"/>
      <c r="E85" s="342">
        <v>0</v>
      </c>
      <c r="F85" s="342">
        <v>0</v>
      </c>
      <c r="G85" s="372">
        <f t="shared" si="2"/>
        <v>0</v>
      </c>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c r="BJ85" s="112"/>
      <c r="BK85" s="112"/>
      <c r="BL85" s="112"/>
      <c r="BM85" s="112"/>
      <c r="BN85" s="112"/>
      <c r="BO85" s="112"/>
      <c r="BP85" s="112"/>
      <c r="BQ85" s="112"/>
      <c r="BR85" s="112"/>
      <c r="BS85" s="112"/>
      <c r="BT85" s="112"/>
      <c r="BU85" s="112"/>
      <c r="BV85" s="112"/>
      <c r="BW85" s="112"/>
      <c r="BX85" s="112"/>
      <c r="BY85" s="112"/>
      <c r="BZ85" s="112"/>
      <c r="CA85" s="112"/>
      <c r="CB85" s="112"/>
      <c r="CC85" s="112"/>
      <c r="CD85" s="112"/>
      <c r="CE85" s="112"/>
      <c r="CF85" s="112"/>
      <c r="CG85" s="112"/>
      <c r="CH85" s="112"/>
      <c r="CI85" s="112"/>
      <c r="CJ85" s="112"/>
      <c r="CK85" s="112"/>
      <c r="CL85" s="112"/>
      <c r="CM85" s="112"/>
      <c r="CN85" s="112"/>
      <c r="CO85" s="112"/>
      <c r="CP85" s="112"/>
    </row>
    <row r="86" spans="1:94" s="121" customFormat="1" x14ac:dyDescent="0.2">
      <c r="B86" s="373"/>
      <c r="C86" s="374"/>
      <c r="D86" s="375"/>
      <c r="E86" s="342">
        <v>0</v>
      </c>
      <c r="F86" s="342">
        <v>0</v>
      </c>
      <c r="G86" s="372">
        <f t="shared" si="2"/>
        <v>0</v>
      </c>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c r="BU86" s="112"/>
      <c r="BV86" s="112"/>
      <c r="BW86" s="112"/>
      <c r="BX86" s="112"/>
      <c r="BY86" s="112"/>
      <c r="BZ86" s="112"/>
      <c r="CA86" s="112"/>
      <c r="CB86" s="112"/>
      <c r="CC86" s="112"/>
      <c r="CD86" s="112"/>
      <c r="CE86" s="112"/>
      <c r="CF86" s="112"/>
      <c r="CG86" s="112"/>
      <c r="CH86" s="112"/>
      <c r="CI86" s="112"/>
      <c r="CJ86" s="112"/>
      <c r="CK86" s="112"/>
      <c r="CL86" s="112"/>
      <c r="CM86" s="112"/>
      <c r="CN86" s="112"/>
      <c r="CO86" s="112"/>
      <c r="CP86" s="112"/>
    </row>
    <row r="87" spans="1:94" s="121" customFormat="1" x14ac:dyDescent="0.2">
      <c r="B87" s="373"/>
      <c r="C87" s="374"/>
      <c r="D87" s="375"/>
      <c r="E87" s="342">
        <v>0</v>
      </c>
      <c r="F87" s="342">
        <v>0</v>
      </c>
      <c r="G87" s="372">
        <f t="shared" si="2"/>
        <v>0</v>
      </c>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2"/>
      <c r="BL87" s="112"/>
      <c r="BM87" s="112"/>
      <c r="BN87" s="112"/>
      <c r="BO87" s="112"/>
      <c r="BP87" s="112"/>
      <c r="BQ87" s="112"/>
      <c r="BR87" s="112"/>
      <c r="BS87" s="112"/>
      <c r="BT87" s="112"/>
      <c r="BU87" s="112"/>
      <c r="BV87" s="112"/>
      <c r="BW87" s="112"/>
      <c r="BX87" s="112"/>
      <c r="BY87" s="112"/>
      <c r="BZ87" s="112"/>
      <c r="CA87" s="112"/>
      <c r="CB87" s="112"/>
      <c r="CC87" s="112"/>
      <c r="CD87" s="112"/>
      <c r="CE87" s="112"/>
      <c r="CF87" s="112"/>
      <c r="CG87" s="112"/>
      <c r="CH87" s="112"/>
      <c r="CI87" s="112"/>
      <c r="CJ87" s="112"/>
      <c r="CK87" s="112"/>
      <c r="CL87" s="112"/>
      <c r="CM87" s="112"/>
      <c r="CN87" s="112"/>
      <c r="CO87" s="112"/>
      <c r="CP87" s="112"/>
    </row>
    <row r="88" spans="1:94" s="121" customFormat="1" x14ac:dyDescent="0.2">
      <c r="B88" s="373"/>
      <c r="C88" s="374"/>
      <c r="D88" s="375"/>
      <c r="E88" s="342">
        <v>0</v>
      </c>
      <c r="F88" s="342">
        <v>0</v>
      </c>
      <c r="G88" s="372">
        <f t="shared" si="2"/>
        <v>0</v>
      </c>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2"/>
      <c r="BL88" s="112"/>
      <c r="BM88" s="112"/>
      <c r="BN88" s="112"/>
      <c r="BO88" s="112"/>
      <c r="BP88" s="112"/>
      <c r="BQ88" s="112"/>
      <c r="BR88" s="112"/>
      <c r="BS88" s="112"/>
      <c r="BT88" s="112"/>
      <c r="BU88" s="112"/>
      <c r="BV88" s="112"/>
      <c r="BW88" s="112"/>
      <c r="BX88" s="112"/>
      <c r="BY88" s="112"/>
      <c r="BZ88" s="112"/>
      <c r="CA88" s="112"/>
      <c r="CB88" s="112"/>
      <c r="CC88" s="112"/>
      <c r="CD88" s="112"/>
      <c r="CE88" s="112"/>
      <c r="CF88" s="112"/>
      <c r="CG88" s="112"/>
      <c r="CH88" s="112"/>
      <c r="CI88" s="112"/>
      <c r="CJ88" s="112"/>
      <c r="CK88" s="112"/>
      <c r="CL88" s="112"/>
      <c r="CM88" s="112"/>
      <c r="CN88" s="112"/>
      <c r="CO88" s="112"/>
      <c r="CP88" s="112"/>
    </row>
    <row r="89" spans="1:94" s="121" customFormat="1" x14ac:dyDescent="0.2">
      <c r="B89" s="373"/>
      <c r="C89" s="374"/>
      <c r="D89" s="375"/>
      <c r="E89" s="342">
        <v>0</v>
      </c>
      <c r="F89" s="342">
        <v>0</v>
      </c>
      <c r="G89" s="372">
        <f t="shared" si="2"/>
        <v>0</v>
      </c>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c r="BK89" s="112"/>
      <c r="BL89" s="112"/>
      <c r="BM89" s="112"/>
      <c r="BN89" s="112"/>
      <c r="BO89" s="112"/>
      <c r="BP89" s="112"/>
      <c r="BQ89" s="112"/>
      <c r="BR89" s="112"/>
      <c r="BS89" s="112"/>
      <c r="BT89" s="112"/>
      <c r="BU89" s="112"/>
      <c r="BV89" s="112"/>
      <c r="BW89" s="112"/>
      <c r="BX89" s="112"/>
      <c r="BY89" s="112"/>
      <c r="BZ89" s="112"/>
      <c r="CA89" s="112"/>
      <c r="CB89" s="112"/>
      <c r="CC89" s="112"/>
      <c r="CD89" s="112"/>
      <c r="CE89" s="112"/>
      <c r="CF89" s="112"/>
      <c r="CG89" s="112"/>
      <c r="CH89" s="112"/>
      <c r="CI89" s="112"/>
      <c r="CJ89" s="112"/>
      <c r="CK89" s="112"/>
      <c r="CL89" s="112"/>
      <c r="CM89" s="112"/>
      <c r="CN89" s="112"/>
      <c r="CO89" s="112"/>
      <c r="CP89" s="112"/>
    </row>
    <row r="90" spans="1:94" s="121" customFormat="1" x14ac:dyDescent="0.2">
      <c r="B90" s="373"/>
      <c r="C90" s="374"/>
      <c r="D90" s="375"/>
      <c r="E90" s="342">
        <v>0</v>
      </c>
      <c r="F90" s="342">
        <v>0</v>
      </c>
      <c r="G90" s="372">
        <f t="shared" si="2"/>
        <v>0</v>
      </c>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112"/>
      <c r="CN90" s="112"/>
      <c r="CO90" s="112"/>
      <c r="CP90" s="112"/>
    </row>
    <row r="91" spans="1:94" s="112" customFormat="1" x14ac:dyDescent="0.2">
      <c r="A91" s="121"/>
      <c r="B91" s="373"/>
      <c r="C91" s="374"/>
      <c r="D91" s="375"/>
      <c r="E91" s="342">
        <v>0</v>
      </c>
      <c r="F91" s="342">
        <v>0</v>
      </c>
      <c r="G91" s="372">
        <f t="shared" si="2"/>
        <v>0</v>
      </c>
    </row>
    <row r="92" spans="1:94" s="121" customFormat="1" x14ac:dyDescent="0.2">
      <c r="B92" s="373"/>
      <c r="C92" s="374"/>
      <c r="D92" s="375"/>
      <c r="E92" s="342">
        <v>0</v>
      </c>
      <c r="F92" s="342">
        <v>0</v>
      </c>
      <c r="G92" s="372">
        <f t="shared" si="2"/>
        <v>0</v>
      </c>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12"/>
      <c r="BP92" s="112"/>
      <c r="BQ92" s="112"/>
      <c r="BR92" s="112"/>
      <c r="BS92" s="112"/>
      <c r="BT92" s="112"/>
      <c r="BU92" s="112"/>
      <c r="BV92" s="112"/>
      <c r="BW92" s="112"/>
      <c r="BX92" s="112"/>
      <c r="BY92" s="112"/>
      <c r="BZ92" s="112"/>
      <c r="CA92" s="112"/>
      <c r="CB92" s="112"/>
      <c r="CC92" s="112"/>
      <c r="CD92" s="112"/>
      <c r="CE92" s="112"/>
      <c r="CF92" s="112"/>
      <c r="CG92" s="112"/>
      <c r="CH92" s="112"/>
      <c r="CI92" s="112"/>
      <c r="CJ92" s="112"/>
      <c r="CK92" s="112"/>
      <c r="CL92" s="112"/>
      <c r="CM92" s="112"/>
      <c r="CN92" s="112"/>
      <c r="CO92" s="112"/>
      <c r="CP92" s="112"/>
    </row>
    <row r="93" spans="1:94" s="121" customFormat="1" x14ac:dyDescent="0.2">
      <c r="B93" s="373"/>
      <c r="C93" s="374"/>
      <c r="D93" s="375"/>
      <c r="E93" s="342">
        <v>0</v>
      </c>
      <c r="F93" s="342">
        <v>0</v>
      </c>
      <c r="G93" s="372">
        <f t="shared" si="2"/>
        <v>0</v>
      </c>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2"/>
      <c r="BL93" s="112"/>
      <c r="BM93" s="112"/>
      <c r="BN93" s="112"/>
      <c r="BO93" s="112"/>
      <c r="BP93" s="112"/>
      <c r="BQ93" s="112"/>
      <c r="BR93" s="112"/>
      <c r="BS93" s="112"/>
      <c r="BT93" s="112"/>
      <c r="BU93" s="112"/>
      <c r="BV93" s="112"/>
      <c r="BW93" s="112"/>
      <c r="BX93" s="112"/>
      <c r="BY93" s="112"/>
      <c r="BZ93" s="112"/>
      <c r="CA93" s="112"/>
      <c r="CB93" s="112"/>
      <c r="CC93" s="112"/>
      <c r="CD93" s="112"/>
      <c r="CE93" s="112"/>
      <c r="CF93" s="112"/>
      <c r="CG93" s="112"/>
      <c r="CH93" s="112"/>
      <c r="CI93" s="112"/>
      <c r="CJ93" s="112"/>
      <c r="CK93" s="112"/>
      <c r="CL93" s="112"/>
      <c r="CM93" s="112"/>
      <c r="CN93" s="112"/>
      <c r="CO93" s="112"/>
      <c r="CP93" s="112"/>
    </row>
    <row r="94" spans="1:94" s="121" customFormat="1" x14ac:dyDescent="0.2">
      <c r="B94" s="373"/>
      <c r="C94" s="374"/>
      <c r="D94" s="375"/>
      <c r="E94" s="342">
        <v>0</v>
      </c>
      <c r="F94" s="342">
        <v>0</v>
      </c>
      <c r="G94" s="372">
        <f t="shared" si="2"/>
        <v>0</v>
      </c>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2"/>
      <c r="BY94" s="112"/>
      <c r="BZ94" s="112"/>
      <c r="CA94" s="112"/>
      <c r="CB94" s="112"/>
      <c r="CC94" s="112"/>
      <c r="CD94" s="112"/>
      <c r="CE94" s="112"/>
      <c r="CF94" s="112"/>
      <c r="CG94" s="112"/>
      <c r="CH94" s="112"/>
      <c r="CI94" s="112"/>
      <c r="CJ94" s="112"/>
      <c r="CK94" s="112"/>
      <c r="CL94" s="112"/>
      <c r="CM94" s="112"/>
      <c r="CN94" s="112"/>
      <c r="CO94" s="112"/>
      <c r="CP94" s="112"/>
    </row>
    <row r="95" spans="1:94" s="123" customFormat="1" ht="18" x14ac:dyDescent="0.2">
      <c r="B95" s="373"/>
      <c r="C95" s="374"/>
      <c r="D95" s="375"/>
      <c r="E95" s="342">
        <v>0</v>
      </c>
      <c r="F95" s="342">
        <v>0</v>
      </c>
      <c r="G95" s="372">
        <f t="shared" si="2"/>
        <v>0</v>
      </c>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6"/>
      <c r="AY95" s="96"/>
      <c r="AZ95" s="96"/>
      <c r="BA95" s="96"/>
      <c r="BB95" s="96"/>
      <c r="BC95" s="96"/>
      <c r="BD95" s="96"/>
      <c r="BE95" s="96"/>
      <c r="BF95" s="96"/>
      <c r="BG95" s="96"/>
      <c r="BH95" s="96"/>
      <c r="BI95" s="96"/>
      <c r="BJ95" s="96"/>
      <c r="BK95" s="96"/>
      <c r="BL95" s="96"/>
      <c r="BM95" s="96"/>
      <c r="BN95" s="96"/>
      <c r="BO95" s="96"/>
      <c r="BP95" s="96"/>
      <c r="BQ95" s="96"/>
      <c r="BR95" s="96"/>
      <c r="BS95" s="96"/>
      <c r="BT95" s="96"/>
      <c r="BU95" s="96"/>
      <c r="BV95" s="96"/>
      <c r="BW95" s="96"/>
      <c r="BX95" s="96"/>
      <c r="BY95" s="96"/>
      <c r="BZ95" s="96"/>
      <c r="CA95" s="96"/>
      <c r="CB95" s="96"/>
      <c r="CC95" s="96"/>
      <c r="CD95" s="96"/>
      <c r="CE95" s="96"/>
      <c r="CF95" s="96"/>
      <c r="CG95" s="96"/>
      <c r="CH95" s="96"/>
      <c r="CI95" s="96"/>
      <c r="CJ95" s="96"/>
      <c r="CK95" s="96"/>
      <c r="CL95" s="96"/>
      <c r="CM95" s="96"/>
      <c r="CN95" s="96"/>
      <c r="CO95" s="96"/>
      <c r="CP95" s="96"/>
    </row>
    <row r="96" spans="1:94" s="121" customFormat="1" x14ac:dyDescent="0.2">
      <c r="B96" s="373"/>
      <c r="C96" s="374"/>
      <c r="D96" s="375"/>
      <c r="E96" s="342">
        <v>0</v>
      </c>
      <c r="F96" s="342">
        <v>0</v>
      </c>
      <c r="G96" s="372">
        <f t="shared" si="2"/>
        <v>0</v>
      </c>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2"/>
      <c r="BL96" s="112"/>
      <c r="BM96" s="112"/>
      <c r="BN96" s="112"/>
      <c r="BO96" s="112"/>
      <c r="BP96" s="112"/>
      <c r="BQ96" s="112"/>
      <c r="BR96" s="112"/>
      <c r="BS96" s="112"/>
      <c r="BT96" s="112"/>
      <c r="BU96" s="112"/>
      <c r="BV96" s="112"/>
      <c r="BW96" s="112"/>
      <c r="BX96" s="112"/>
      <c r="BY96" s="112"/>
      <c r="BZ96" s="112"/>
      <c r="CA96" s="112"/>
      <c r="CB96" s="112"/>
      <c r="CC96" s="112"/>
      <c r="CD96" s="112"/>
      <c r="CE96" s="112"/>
      <c r="CF96" s="112"/>
      <c r="CG96" s="112"/>
      <c r="CH96" s="112"/>
      <c r="CI96" s="112"/>
      <c r="CJ96" s="112"/>
      <c r="CK96" s="112"/>
      <c r="CL96" s="112"/>
      <c r="CM96" s="112"/>
      <c r="CN96" s="112"/>
      <c r="CO96" s="112"/>
      <c r="CP96" s="112"/>
    </row>
    <row r="97" spans="1:94" s="121" customFormat="1" x14ac:dyDescent="0.2">
      <c r="B97" s="373"/>
      <c r="C97" s="374"/>
      <c r="D97" s="375"/>
      <c r="E97" s="342">
        <v>0</v>
      </c>
      <c r="F97" s="342">
        <v>0</v>
      </c>
      <c r="G97" s="372">
        <f t="shared" si="2"/>
        <v>0</v>
      </c>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2"/>
      <c r="BY97" s="112"/>
      <c r="BZ97" s="112"/>
      <c r="CA97" s="112"/>
      <c r="CB97" s="112"/>
      <c r="CC97" s="112"/>
      <c r="CD97" s="112"/>
      <c r="CE97" s="112"/>
      <c r="CF97" s="112"/>
      <c r="CG97" s="112"/>
      <c r="CH97" s="112"/>
      <c r="CI97" s="112"/>
      <c r="CJ97" s="112"/>
      <c r="CK97" s="112"/>
      <c r="CL97" s="112"/>
      <c r="CM97" s="112"/>
      <c r="CN97" s="112"/>
      <c r="CO97" s="112"/>
      <c r="CP97" s="112"/>
    </row>
    <row r="98" spans="1:94" s="121" customFormat="1" x14ac:dyDescent="0.2">
      <c r="B98" s="373"/>
      <c r="C98" s="374"/>
      <c r="D98" s="375"/>
      <c r="E98" s="342">
        <v>0</v>
      </c>
      <c r="F98" s="342">
        <v>0</v>
      </c>
      <c r="G98" s="372">
        <f t="shared" si="2"/>
        <v>0</v>
      </c>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112"/>
      <c r="BH98" s="112"/>
      <c r="BI98" s="112"/>
      <c r="BJ98" s="112"/>
      <c r="BK98" s="112"/>
      <c r="BL98" s="112"/>
      <c r="BM98" s="112"/>
      <c r="BN98" s="112"/>
      <c r="BO98" s="112"/>
      <c r="BP98" s="112"/>
      <c r="BQ98" s="112"/>
      <c r="BR98" s="112"/>
      <c r="BS98" s="112"/>
      <c r="BT98" s="112"/>
      <c r="BU98" s="112"/>
      <c r="BV98" s="112"/>
      <c r="BW98" s="112"/>
      <c r="BX98" s="112"/>
      <c r="BY98" s="112"/>
      <c r="BZ98" s="112"/>
      <c r="CA98" s="112"/>
      <c r="CB98" s="112"/>
      <c r="CC98" s="112"/>
      <c r="CD98" s="112"/>
      <c r="CE98" s="112"/>
      <c r="CF98" s="112"/>
      <c r="CG98" s="112"/>
      <c r="CH98" s="112"/>
      <c r="CI98" s="112"/>
      <c r="CJ98" s="112"/>
      <c r="CK98" s="112"/>
      <c r="CL98" s="112"/>
      <c r="CM98" s="112"/>
      <c r="CN98" s="112"/>
      <c r="CO98" s="112"/>
      <c r="CP98" s="112"/>
    </row>
    <row r="99" spans="1:94" s="121" customFormat="1" x14ac:dyDescent="0.2">
      <c r="B99" s="373"/>
      <c r="C99" s="374"/>
      <c r="D99" s="375"/>
      <c r="E99" s="342">
        <v>0</v>
      </c>
      <c r="F99" s="342">
        <v>0</v>
      </c>
      <c r="G99" s="372">
        <f t="shared" si="2"/>
        <v>0</v>
      </c>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2"/>
      <c r="BY99" s="112"/>
      <c r="BZ99" s="112"/>
      <c r="CA99" s="112"/>
      <c r="CB99" s="112"/>
      <c r="CC99" s="112"/>
      <c r="CD99" s="112"/>
      <c r="CE99" s="112"/>
      <c r="CF99" s="112"/>
      <c r="CG99" s="112"/>
      <c r="CH99" s="112"/>
      <c r="CI99" s="112"/>
      <c r="CJ99" s="112"/>
      <c r="CK99" s="112"/>
      <c r="CL99" s="112"/>
      <c r="CM99" s="112"/>
      <c r="CN99" s="112"/>
      <c r="CO99" s="112"/>
      <c r="CP99" s="112"/>
    </row>
    <row r="100" spans="1:94" s="121" customFormat="1" x14ac:dyDescent="0.2">
      <c r="B100" s="373"/>
      <c r="C100" s="374"/>
      <c r="D100" s="375"/>
      <c r="E100" s="342">
        <v>0</v>
      </c>
      <c r="F100" s="342">
        <v>0</v>
      </c>
      <c r="G100" s="372">
        <f t="shared" si="2"/>
        <v>0</v>
      </c>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112"/>
      <c r="BH100" s="112"/>
      <c r="BI100" s="112"/>
      <c r="BJ100" s="112"/>
      <c r="BK100" s="112"/>
      <c r="BL100" s="112"/>
      <c r="BM100" s="112"/>
      <c r="BN100" s="112"/>
      <c r="BO100" s="112"/>
      <c r="BP100" s="112"/>
      <c r="BQ100" s="112"/>
      <c r="BR100" s="112"/>
      <c r="BS100" s="112"/>
      <c r="BT100" s="112"/>
      <c r="BU100" s="112"/>
      <c r="BV100" s="112"/>
      <c r="BW100" s="112"/>
      <c r="BX100" s="112"/>
      <c r="BY100" s="112"/>
      <c r="BZ100" s="112"/>
      <c r="CA100" s="112"/>
      <c r="CB100" s="112"/>
      <c r="CC100" s="112"/>
      <c r="CD100" s="112"/>
      <c r="CE100" s="112"/>
      <c r="CF100" s="112"/>
      <c r="CG100" s="112"/>
      <c r="CH100" s="112"/>
      <c r="CI100" s="112"/>
      <c r="CJ100" s="112"/>
      <c r="CK100" s="112"/>
      <c r="CL100" s="112"/>
      <c r="CM100" s="112"/>
      <c r="CN100" s="112"/>
      <c r="CO100" s="112"/>
      <c r="CP100" s="112"/>
    </row>
    <row r="101" spans="1:94" s="121" customFormat="1" x14ac:dyDescent="0.2">
      <c r="B101" s="373"/>
      <c r="C101" s="374"/>
      <c r="D101" s="375"/>
      <c r="E101" s="342">
        <v>0</v>
      </c>
      <c r="F101" s="342">
        <v>0</v>
      </c>
      <c r="G101" s="372">
        <f t="shared" si="2"/>
        <v>0</v>
      </c>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c r="BJ101" s="112"/>
      <c r="BK101" s="112"/>
      <c r="BL101" s="112"/>
      <c r="BM101" s="112"/>
      <c r="BN101" s="112"/>
      <c r="BO101" s="112"/>
      <c r="BP101" s="112"/>
      <c r="BQ101" s="112"/>
      <c r="BR101" s="112"/>
      <c r="BS101" s="112"/>
      <c r="BT101" s="112"/>
      <c r="BU101" s="112"/>
      <c r="BV101" s="112"/>
      <c r="BW101" s="112"/>
      <c r="BX101" s="112"/>
      <c r="BY101" s="112"/>
      <c r="BZ101" s="112"/>
      <c r="CA101" s="112"/>
      <c r="CB101" s="112"/>
      <c r="CC101" s="112"/>
      <c r="CD101" s="112"/>
      <c r="CE101" s="112"/>
      <c r="CF101" s="112"/>
      <c r="CG101" s="112"/>
      <c r="CH101" s="112"/>
      <c r="CI101" s="112"/>
      <c r="CJ101" s="112"/>
      <c r="CK101" s="112"/>
      <c r="CL101" s="112"/>
      <c r="CM101" s="112"/>
      <c r="CN101" s="112"/>
      <c r="CO101" s="112"/>
      <c r="CP101" s="112"/>
    </row>
    <row r="102" spans="1:94" s="121" customFormat="1" x14ac:dyDescent="0.2">
      <c r="B102" s="373"/>
      <c r="C102" s="374"/>
      <c r="D102" s="375"/>
      <c r="E102" s="342">
        <v>0</v>
      </c>
      <c r="F102" s="342">
        <v>0</v>
      </c>
      <c r="G102" s="372">
        <f t="shared" si="2"/>
        <v>0</v>
      </c>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2"/>
      <c r="BY102" s="112"/>
      <c r="BZ102" s="112"/>
      <c r="CA102" s="112"/>
      <c r="CB102" s="112"/>
      <c r="CC102" s="112"/>
      <c r="CD102" s="112"/>
      <c r="CE102" s="112"/>
      <c r="CF102" s="112"/>
      <c r="CG102" s="112"/>
      <c r="CH102" s="112"/>
      <c r="CI102" s="112"/>
      <c r="CJ102" s="112"/>
      <c r="CK102" s="112"/>
      <c r="CL102" s="112"/>
      <c r="CM102" s="112"/>
      <c r="CN102" s="112"/>
      <c r="CO102" s="112"/>
      <c r="CP102" s="112"/>
    </row>
    <row r="103" spans="1:94" s="121" customFormat="1" x14ac:dyDescent="0.2">
      <c r="B103" s="373"/>
      <c r="C103" s="374"/>
      <c r="D103" s="375"/>
      <c r="E103" s="342">
        <v>0</v>
      </c>
      <c r="F103" s="342">
        <v>0</v>
      </c>
      <c r="G103" s="372">
        <f t="shared" si="2"/>
        <v>0</v>
      </c>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2"/>
      <c r="BF103" s="112"/>
      <c r="BG103" s="112"/>
      <c r="BH103" s="112"/>
      <c r="BI103" s="112"/>
      <c r="BJ103" s="112"/>
      <c r="BK103" s="112"/>
      <c r="BL103" s="112"/>
      <c r="BM103" s="112"/>
      <c r="BN103" s="112"/>
      <c r="BO103" s="112"/>
      <c r="BP103" s="112"/>
      <c r="BQ103" s="112"/>
      <c r="BR103" s="112"/>
      <c r="BS103" s="112"/>
      <c r="BT103" s="112"/>
      <c r="BU103" s="112"/>
      <c r="BV103" s="112"/>
      <c r="BW103" s="112"/>
      <c r="BX103" s="112"/>
      <c r="BY103" s="112"/>
      <c r="BZ103" s="112"/>
      <c r="CA103" s="112"/>
      <c r="CB103" s="112"/>
      <c r="CC103" s="112"/>
      <c r="CD103" s="112"/>
      <c r="CE103" s="112"/>
      <c r="CF103" s="112"/>
      <c r="CG103" s="112"/>
      <c r="CH103" s="112"/>
      <c r="CI103" s="112"/>
      <c r="CJ103" s="112"/>
      <c r="CK103" s="112"/>
      <c r="CL103" s="112"/>
      <c r="CM103" s="112"/>
      <c r="CN103" s="112"/>
      <c r="CO103" s="112"/>
      <c r="CP103" s="112"/>
    </row>
    <row r="104" spans="1:94" s="121" customFormat="1" x14ac:dyDescent="0.2">
      <c r="B104" s="373"/>
      <c r="C104" s="374"/>
      <c r="D104" s="375"/>
      <c r="E104" s="342">
        <v>0</v>
      </c>
      <c r="F104" s="342">
        <v>0</v>
      </c>
      <c r="G104" s="372">
        <f t="shared" si="2"/>
        <v>0</v>
      </c>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c r="BE104" s="112"/>
      <c r="BF104" s="112"/>
      <c r="BG104" s="112"/>
      <c r="BH104" s="112"/>
      <c r="BI104" s="112"/>
      <c r="BJ104" s="112"/>
      <c r="BK104" s="112"/>
      <c r="BL104" s="112"/>
      <c r="BM104" s="112"/>
      <c r="BN104" s="112"/>
      <c r="BO104" s="112"/>
      <c r="BP104" s="112"/>
      <c r="BQ104" s="112"/>
      <c r="BR104" s="112"/>
      <c r="BS104" s="112"/>
      <c r="BT104" s="112"/>
      <c r="BU104" s="112"/>
      <c r="BV104" s="112"/>
      <c r="BW104" s="112"/>
      <c r="BX104" s="112"/>
      <c r="BY104" s="112"/>
      <c r="BZ104" s="112"/>
      <c r="CA104" s="112"/>
      <c r="CB104" s="112"/>
      <c r="CC104" s="112"/>
      <c r="CD104" s="112"/>
      <c r="CE104" s="112"/>
      <c r="CF104" s="112"/>
      <c r="CG104" s="112"/>
      <c r="CH104" s="112"/>
      <c r="CI104" s="112"/>
      <c r="CJ104" s="112"/>
      <c r="CK104" s="112"/>
      <c r="CL104" s="112"/>
      <c r="CM104" s="112"/>
      <c r="CN104" s="112"/>
      <c r="CO104" s="112"/>
      <c r="CP104" s="112"/>
    </row>
    <row r="105" spans="1:94" s="112" customFormat="1" x14ac:dyDescent="0.2">
      <c r="A105" s="121"/>
      <c r="B105" s="373"/>
      <c r="C105" s="374"/>
      <c r="D105" s="375"/>
      <c r="E105" s="342">
        <v>0</v>
      </c>
      <c r="F105" s="342">
        <v>0</v>
      </c>
      <c r="G105" s="372">
        <f t="shared" ref="G105:G136" si="3">G104+E105-F105</f>
        <v>0</v>
      </c>
    </row>
    <row r="106" spans="1:94" s="121" customFormat="1" x14ac:dyDescent="0.2">
      <c r="B106" s="373"/>
      <c r="C106" s="374"/>
      <c r="D106" s="375"/>
      <c r="E106" s="342">
        <v>0</v>
      </c>
      <c r="F106" s="342">
        <v>0</v>
      </c>
      <c r="G106" s="372">
        <f t="shared" si="3"/>
        <v>0</v>
      </c>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c r="BG106" s="112"/>
      <c r="BH106" s="112"/>
      <c r="BI106" s="112"/>
      <c r="BJ106" s="112"/>
      <c r="BK106" s="112"/>
      <c r="BL106" s="112"/>
      <c r="BM106" s="112"/>
      <c r="BN106" s="112"/>
      <c r="BO106" s="112"/>
      <c r="BP106" s="112"/>
      <c r="BQ106" s="112"/>
      <c r="BR106" s="112"/>
      <c r="BS106" s="112"/>
      <c r="BT106" s="112"/>
      <c r="BU106" s="112"/>
      <c r="BV106" s="112"/>
      <c r="BW106" s="112"/>
      <c r="BX106" s="112"/>
      <c r="BY106" s="112"/>
      <c r="BZ106" s="112"/>
      <c r="CA106" s="112"/>
      <c r="CB106" s="112"/>
      <c r="CC106" s="112"/>
      <c r="CD106" s="112"/>
      <c r="CE106" s="112"/>
      <c r="CF106" s="112"/>
      <c r="CG106" s="112"/>
      <c r="CH106" s="112"/>
      <c r="CI106" s="112"/>
      <c r="CJ106" s="112"/>
      <c r="CK106" s="112"/>
      <c r="CL106" s="112"/>
      <c r="CM106" s="112"/>
      <c r="CN106" s="112"/>
      <c r="CO106" s="112"/>
      <c r="CP106" s="112"/>
    </row>
    <row r="107" spans="1:94" s="121" customFormat="1" x14ac:dyDescent="0.2">
      <c r="B107" s="373"/>
      <c r="C107" s="374"/>
      <c r="D107" s="375"/>
      <c r="E107" s="342">
        <v>0</v>
      </c>
      <c r="F107" s="342">
        <v>0</v>
      </c>
      <c r="G107" s="372">
        <f t="shared" si="3"/>
        <v>0</v>
      </c>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c r="BY107" s="112"/>
      <c r="BZ107" s="112"/>
      <c r="CA107" s="112"/>
      <c r="CB107" s="112"/>
      <c r="CC107" s="112"/>
      <c r="CD107" s="112"/>
      <c r="CE107" s="112"/>
      <c r="CF107" s="112"/>
      <c r="CG107" s="112"/>
      <c r="CH107" s="112"/>
      <c r="CI107" s="112"/>
      <c r="CJ107" s="112"/>
      <c r="CK107" s="112"/>
      <c r="CL107" s="112"/>
      <c r="CM107" s="112"/>
      <c r="CN107" s="112"/>
      <c r="CO107" s="112"/>
      <c r="CP107" s="112"/>
    </row>
    <row r="108" spans="1:94" s="121" customFormat="1" x14ac:dyDescent="0.2">
      <c r="B108" s="373"/>
      <c r="C108" s="374"/>
      <c r="D108" s="375"/>
      <c r="E108" s="342">
        <v>0</v>
      </c>
      <c r="F108" s="342">
        <v>0</v>
      </c>
      <c r="G108" s="372">
        <f t="shared" si="3"/>
        <v>0</v>
      </c>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c r="BB108" s="112"/>
      <c r="BC108" s="112"/>
      <c r="BD108" s="112"/>
      <c r="BE108" s="112"/>
      <c r="BF108" s="112"/>
      <c r="BG108" s="112"/>
      <c r="BH108" s="112"/>
      <c r="BI108" s="112"/>
      <c r="BJ108" s="112"/>
      <c r="BK108" s="112"/>
      <c r="BL108" s="112"/>
      <c r="BM108" s="112"/>
      <c r="BN108" s="112"/>
      <c r="BO108" s="112"/>
      <c r="BP108" s="112"/>
      <c r="BQ108" s="112"/>
      <c r="BR108" s="112"/>
      <c r="BS108" s="112"/>
      <c r="BT108" s="112"/>
      <c r="BU108" s="112"/>
      <c r="BV108" s="112"/>
      <c r="BW108" s="112"/>
      <c r="BX108" s="112"/>
      <c r="BY108" s="112"/>
      <c r="BZ108" s="112"/>
      <c r="CA108" s="112"/>
      <c r="CB108" s="112"/>
      <c r="CC108" s="112"/>
      <c r="CD108" s="112"/>
      <c r="CE108" s="112"/>
      <c r="CF108" s="112"/>
      <c r="CG108" s="112"/>
      <c r="CH108" s="112"/>
      <c r="CI108" s="112"/>
      <c r="CJ108" s="112"/>
      <c r="CK108" s="112"/>
      <c r="CL108" s="112"/>
      <c r="CM108" s="112"/>
      <c r="CN108" s="112"/>
      <c r="CO108" s="112"/>
      <c r="CP108" s="112"/>
    </row>
    <row r="109" spans="1:94" s="123" customFormat="1" ht="18" x14ac:dyDescent="0.2">
      <c r="B109" s="373"/>
      <c r="C109" s="374"/>
      <c r="D109" s="375"/>
      <c r="E109" s="342">
        <v>0</v>
      </c>
      <c r="F109" s="342">
        <v>0</v>
      </c>
      <c r="G109" s="372">
        <f t="shared" si="3"/>
        <v>0</v>
      </c>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c r="BD109" s="96"/>
      <c r="BE109" s="96"/>
      <c r="BF109" s="96"/>
      <c r="BG109" s="96"/>
      <c r="BH109" s="96"/>
      <c r="BI109" s="96"/>
      <c r="BJ109" s="96"/>
      <c r="BK109" s="96"/>
      <c r="BL109" s="96"/>
      <c r="BM109" s="96"/>
      <c r="BN109" s="96"/>
      <c r="BO109" s="96"/>
      <c r="BP109" s="96"/>
      <c r="BQ109" s="96"/>
      <c r="BR109" s="96"/>
      <c r="BS109" s="96"/>
      <c r="BT109" s="96"/>
      <c r="BU109" s="96"/>
      <c r="BV109" s="96"/>
      <c r="BW109" s="96"/>
      <c r="BX109" s="96"/>
      <c r="BY109" s="96"/>
      <c r="BZ109" s="96"/>
      <c r="CA109" s="96"/>
      <c r="CB109" s="96"/>
      <c r="CC109" s="96"/>
      <c r="CD109" s="96"/>
      <c r="CE109" s="96"/>
      <c r="CF109" s="96"/>
      <c r="CG109" s="96"/>
      <c r="CH109" s="96"/>
      <c r="CI109" s="96"/>
      <c r="CJ109" s="96"/>
      <c r="CK109" s="96"/>
      <c r="CL109" s="96"/>
      <c r="CM109" s="96"/>
      <c r="CN109" s="96"/>
      <c r="CO109" s="96"/>
      <c r="CP109" s="96"/>
    </row>
    <row r="110" spans="1:94" s="121" customFormat="1" x14ac:dyDescent="0.2">
      <c r="B110" s="373"/>
      <c r="C110" s="374"/>
      <c r="D110" s="375"/>
      <c r="E110" s="342">
        <v>0</v>
      </c>
      <c r="F110" s="342">
        <v>0</v>
      </c>
      <c r="G110" s="372">
        <f t="shared" si="3"/>
        <v>0</v>
      </c>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c r="AY110" s="112"/>
      <c r="AZ110" s="112"/>
      <c r="BA110" s="112"/>
      <c r="BB110" s="112"/>
      <c r="BC110" s="112"/>
      <c r="BD110" s="112"/>
      <c r="BE110" s="112"/>
      <c r="BF110" s="112"/>
      <c r="BG110" s="112"/>
      <c r="BH110" s="112"/>
      <c r="BI110" s="112"/>
      <c r="BJ110" s="112"/>
      <c r="BK110" s="112"/>
      <c r="BL110" s="112"/>
      <c r="BM110" s="112"/>
      <c r="BN110" s="112"/>
      <c r="BO110" s="112"/>
      <c r="BP110" s="112"/>
      <c r="BQ110" s="112"/>
      <c r="BR110" s="112"/>
      <c r="BS110" s="112"/>
      <c r="BT110" s="112"/>
      <c r="BU110" s="112"/>
      <c r="BV110" s="112"/>
      <c r="BW110" s="112"/>
      <c r="BX110" s="112"/>
      <c r="BY110" s="112"/>
      <c r="BZ110" s="112"/>
      <c r="CA110" s="112"/>
      <c r="CB110" s="112"/>
      <c r="CC110" s="112"/>
      <c r="CD110" s="112"/>
      <c r="CE110" s="112"/>
      <c r="CF110" s="112"/>
      <c r="CG110" s="112"/>
      <c r="CH110" s="112"/>
      <c r="CI110" s="112"/>
      <c r="CJ110" s="112"/>
      <c r="CK110" s="112"/>
      <c r="CL110" s="112"/>
      <c r="CM110" s="112"/>
      <c r="CN110" s="112"/>
      <c r="CO110" s="112"/>
      <c r="CP110" s="112"/>
    </row>
    <row r="111" spans="1:94" s="121" customFormat="1" x14ac:dyDescent="0.2">
      <c r="B111" s="373"/>
      <c r="C111" s="374"/>
      <c r="D111" s="375"/>
      <c r="E111" s="342">
        <v>0</v>
      </c>
      <c r="F111" s="342">
        <v>0</v>
      </c>
      <c r="G111" s="372">
        <f t="shared" si="3"/>
        <v>0</v>
      </c>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c r="AY111" s="112"/>
      <c r="AZ111" s="112"/>
      <c r="BA111" s="112"/>
      <c r="BB111" s="112"/>
      <c r="BC111" s="112"/>
      <c r="BD111" s="112"/>
      <c r="BE111" s="112"/>
      <c r="BF111" s="112"/>
      <c r="BG111" s="112"/>
      <c r="BH111" s="112"/>
      <c r="BI111" s="112"/>
      <c r="BJ111" s="112"/>
      <c r="BK111" s="112"/>
      <c r="BL111" s="112"/>
      <c r="BM111" s="112"/>
      <c r="BN111" s="112"/>
      <c r="BO111" s="112"/>
      <c r="BP111" s="112"/>
      <c r="BQ111" s="112"/>
      <c r="BR111" s="112"/>
      <c r="BS111" s="112"/>
      <c r="BT111" s="112"/>
      <c r="BU111" s="112"/>
      <c r="BV111" s="112"/>
      <c r="BW111" s="112"/>
      <c r="BX111" s="112"/>
      <c r="BY111" s="112"/>
      <c r="BZ111" s="112"/>
      <c r="CA111" s="112"/>
      <c r="CB111" s="112"/>
      <c r="CC111" s="112"/>
      <c r="CD111" s="112"/>
      <c r="CE111" s="112"/>
      <c r="CF111" s="112"/>
      <c r="CG111" s="112"/>
      <c r="CH111" s="112"/>
      <c r="CI111" s="112"/>
      <c r="CJ111" s="112"/>
      <c r="CK111" s="112"/>
      <c r="CL111" s="112"/>
      <c r="CM111" s="112"/>
      <c r="CN111" s="112"/>
      <c r="CO111" s="112"/>
      <c r="CP111" s="112"/>
    </row>
    <row r="112" spans="1:94" s="121" customFormat="1" x14ac:dyDescent="0.2">
      <c r="B112" s="373"/>
      <c r="C112" s="374"/>
      <c r="D112" s="375"/>
      <c r="E112" s="342">
        <v>0</v>
      </c>
      <c r="F112" s="342">
        <v>0</v>
      </c>
      <c r="G112" s="372">
        <f t="shared" si="3"/>
        <v>0</v>
      </c>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c r="AY112" s="112"/>
      <c r="AZ112" s="112"/>
      <c r="BA112" s="112"/>
      <c r="BB112" s="112"/>
      <c r="BC112" s="112"/>
      <c r="BD112" s="112"/>
      <c r="BE112" s="112"/>
      <c r="BF112" s="112"/>
      <c r="BG112" s="112"/>
      <c r="BH112" s="112"/>
      <c r="BI112" s="112"/>
      <c r="BJ112" s="112"/>
      <c r="BK112" s="112"/>
      <c r="BL112" s="112"/>
      <c r="BM112" s="112"/>
      <c r="BN112" s="112"/>
      <c r="BO112" s="112"/>
      <c r="BP112" s="112"/>
      <c r="BQ112" s="112"/>
      <c r="BR112" s="112"/>
      <c r="BS112" s="112"/>
      <c r="BT112" s="112"/>
      <c r="BU112" s="112"/>
      <c r="BV112" s="112"/>
      <c r="BW112" s="112"/>
      <c r="BX112" s="112"/>
      <c r="BY112" s="112"/>
      <c r="BZ112" s="112"/>
      <c r="CA112" s="112"/>
      <c r="CB112" s="112"/>
      <c r="CC112" s="112"/>
      <c r="CD112" s="112"/>
      <c r="CE112" s="112"/>
      <c r="CF112" s="112"/>
      <c r="CG112" s="112"/>
      <c r="CH112" s="112"/>
      <c r="CI112" s="112"/>
      <c r="CJ112" s="112"/>
      <c r="CK112" s="112"/>
      <c r="CL112" s="112"/>
      <c r="CM112" s="112"/>
      <c r="CN112" s="112"/>
      <c r="CO112" s="112"/>
      <c r="CP112" s="112"/>
    </row>
    <row r="113" spans="1:94" s="121" customFormat="1" x14ac:dyDescent="0.2">
      <c r="B113" s="373"/>
      <c r="C113" s="374"/>
      <c r="D113" s="375"/>
      <c r="E113" s="342">
        <v>0</v>
      </c>
      <c r="F113" s="342">
        <v>0</v>
      </c>
      <c r="G113" s="372">
        <f t="shared" si="3"/>
        <v>0</v>
      </c>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c r="AY113" s="112"/>
      <c r="AZ113" s="112"/>
      <c r="BA113" s="112"/>
      <c r="BB113" s="112"/>
      <c r="BC113" s="112"/>
      <c r="BD113" s="112"/>
      <c r="BE113" s="112"/>
      <c r="BF113" s="112"/>
      <c r="BG113" s="112"/>
      <c r="BH113" s="112"/>
      <c r="BI113" s="112"/>
      <c r="BJ113" s="112"/>
      <c r="BK113" s="112"/>
      <c r="BL113" s="112"/>
      <c r="BM113" s="112"/>
      <c r="BN113" s="112"/>
      <c r="BO113" s="112"/>
      <c r="BP113" s="112"/>
      <c r="BQ113" s="112"/>
      <c r="BR113" s="112"/>
      <c r="BS113" s="112"/>
      <c r="BT113" s="112"/>
      <c r="BU113" s="112"/>
      <c r="BV113" s="112"/>
      <c r="BW113" s="112"/>
      <c r="BX113" s="112"/>
      <c r="BY113" s="112"/>
      <c r="BZ113" s="112"/>
      <c r="CA113" s="112"/>
      <c r="CB113" s="112"/>
      <c r="CC113" s="112"/>
      <c r="CD113" s="112"/>
      <c r="CE113" s="112"/>
      <c r="CF113" s="112"/>
      <c r="CG113" s="112"/>
      <c r="CH113" s="112"/>
      <c r="CI113" s="112"/>
      <c r="CJ113" s="112"/>
      <c r="CK113" s="112"/>
      <c r="CL113" s="112"/>
      <c r="CM113" s="112"/>
      <c r="CN113" s="112"/>
      <c r="CO113" s="112"/>
      <c r="CP113" s="112"/>
    </row>
    <row r="114" spans="1:94" s="123" customFormat="1" ht="18" x14ac:dyDescent="0.2">
      <c r="B114" s="373"/>
      <c r="C114" s="374"/>
      <c r="D114" s="375"/>
      <c r="E114" s="342">
        <v>0</v>
      </c>
      <c r="F114" s="342">
        <v>0</v>
      </c>
      <c r="G114" s="372">
        <f t="shared" si="3"/>
        <v>0</v>
      </c>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c r="AU114" s="96"/>
      <c r="AV114" s="96"/>
      <c r="AW114" s="96"/>
      <c r="AX114" s="96"/>
      <c r="AY114" s="96"/>
      <c r="AZ114" s="96"/>
      <c r="BA114" s="96"/>
      <c r="BB114" s="96"/>
      <c r="BC114" s="96"/>
      <c r="BD114" s="96"/>
      <c r="BE114" s="96"/>
      <c r="BF114" s="96"/>
      <c r="BG114" s="96"/>
      <c r="BH114" s="96"/>
      <c r="BI114" s="96"/>
      <c r="BJ114" s="96"/>
      <c r="BK114" s="96"/>
      <c r="BL114" s="96"/>
      <c r="BM114" s="96"/>
      <c r="BN114" s="96"/>
      <c r="BO114" s="96"/>
      <c r="BP114" s="96"/>
      <c r="BQ114" s="96"/>
      <c r="BR114" s="96"/>
      <c r="BS114" s="96"/>
      <c r="BT114" s="96"/>
      <c r="BU114" s="96"/>
      <c r="BV114" s="96"/>
      <c r="BW114" s="96"/>
      <c r="BX114" s="96"/>
      <c r="BY114" s="96"/>
      <c r="BZ114" s="96"/>
      <c r="CA114" s="96"/>
      <c r="CB114" s="96"/>
      <c r="CC114" s="96"/>
      <c r="CD114" s="96"/>
      <c r="CE114" s="96"/>
      <c r="CF114" s="96"/>
      <c r="CG114" s="96"/>
      <c r="CH114" s="96"/>
      <c r="CI114" s="96"/>
      <c r="CJ114" s="96"/>
      <c r="CK114" s="96"/>
      <c r="CL114" s="96"/>
      <c r="CM114" s="96"/>
      <c r="CN114" s="96"/>
      <c r="CO114" s="96"/>
      <c r="CP114" s="96"/>
    </row>
    <row r="115" spans="1:94" s="121" customFormat="1" x14ac:dyDescent="0.2">
      <c r="B115" s="373"/>
      <c r="C115" s="374"/>
      <c r="D115" s="375"/>
      <c r="E115" s="342">
        <v>0</v>
      </c>
      <c r="F115" s="342">
        <v>0</v>
      </c>
      <c r="G115" s="372">
        <f t="shared" si="3"/>
        <v>0</v>
      </c>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c r="AO115" s="112"/>
      <c r="AP115" s="112"/>
      <c r="AQ115" s="112"/>
      <c r="AR115" s="112"/>
      <c r="AS115" s="112"/>
      <c r="AT115" s="112"/>
      <c r="AU115" s="112"/>
      <c r="AV115" s="112"/>
      <c r="AW115" s="112"/>
      <c r="AX115" s="112"/>
      <c r="AY115" s="112"/>
      <c r="AZ115" s="112"/>
      <c r="BA115" s="112"/>
      <c r="BB115" s="112"/>
      <c r="BC115" s="112"/>
      <c r="BD115" s="112"/>
      <c r="BE115" s="112"/>
      <c r="BF115" s="112"/>
      <c r="BG115" s="112"/>
      <c r="BH115" s="112"/>
      <c r="BI115" s="112"/>
      <c r="BJ115" s="112"/>
      <c r="BK115" s="112"/>
      <c r="BL115" s="112"/>
      <c r="BM115" s="112"/>
      <c r="BN115" s="112"/>
      <c r="BO115" s="112"/>
      <c r="BP115" s="112"/>
      <c r="BQ115" s="112"/>
      <c r="BR115" s="112"/>
      <c r="BS115" s="112"/>
      <c r="BT115" s="112"/>
      <c r="BU115" s="112"/>
      <c r="BV115" s="112"/>
      <c r="BW115" s="112"/>
      <c r="BX115" s="112"/>
      <c r="BY115" s="112"/>
      <c r="BZ115" s="112"/>
      <c r="CA115" s="112"/>
      <c r="CB115" s="112"/>
      <c r="CC115" s="112"/>
      <c r="CD115" s="112"/>
      <c r="CE115" s="112"/>
      <c r="CF115" s="112"/>
      <c r="CG115" s="112"/>
      <c r="CH115" s="112"/>
      <c r="CI115" s="112"/>
      <c r="CJ115" s="112"/>
      <c r="CK115" s="112"/>
      <c r="CL115" s="112"/>
      <c r="CM115" s="112"/>
      <c r="CN115" s="112"/>
      <c r="CO115" s="112"/>
      <c r="CP115" s="112"/>
    </row>
    <row r="116" spans="1:94" s="121" customFormat="1" x14ac:dyDescent="0.2">
      <c r="B116" s="373"/>
      <c r="C116" s="374"/>
      <c r="D116" s="375"/>
      <c r="E116" s="342">
        <v>0</v>
      </c>
      <c r="F116" s="342">
        <v>0</v>
      </c>
      <c r="G116" s="372">
        <f t="shared" si="3"/>
        <v>0</v>
      </c>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c r="AO116" s="112"/>
      <c r="AP116" s="112"/>
      <c r="AQ116" s="112"/>
      <c r="AR116" s="112"/>
      <c r="AS116" s="112"/>
      <c r="AT116" s="112"/>
      <c r="AU116" s="112"/>
      <c r="AV116" s="112"/>
      <c r="AW116" s="112"/>
      <c r="AX116" s="112"/>
      <c r="AY116" s="112"/>
      <c r="AZ116" s="112"/>
      <c r="BA116" s="112"/>
      <c r="BB116" s="112"/>
      <c r="BC116" s="112"/>
      <c r="BD116" s="112"/>
      <c r="BE116" s="112"/>
      <c r="BF116" s="112"/>
      <c r="BG116" s="112"/>
      <c r="BH116" s="112"/>
      <c r="BI116" s="112"/>
      <c r="BJ116" s="112"/>
      <c r="BK116" s="112"/>
      <c r="BL116" s="112"/>
      <c r="BM116" s="112"/>
      <c r="BN116" s="112"/>
      <c r="BO116" s="112"/>
      <c r="BP116" s="112"/>
      <c r="BQ116" s="112"/>
      <c r="BR116" s="112"/>
      <c r="BS116" s="112"/>
      <c r="BT116" s="112"/>
      <c r="BU116" s="112"/>
      <c r="BV116" s="112"/>
      <c r="BW116" s="112"/>
      <c r="BX116" s="112"/>
      <c r="BY116" s="112"/>
      <c r="BZ116" s="112"/>
      <c r="CA116" s="112"/>
      <c r="CB116" s="112"/>
      <c r="CC116" s="112"/>
      <c r="CD116" s="112"/>
      <c r="CE116" s="112"/>
      <c r="CF116" s="112"/>
      <c r="CG116" s="112"/>
      <c r="CH116" s="112"/>
      <c r="CI116" s="112"/>
      <c r="CJ116" s="112"/>
      <c r="CK116" s="112"/>
      <c r="CL116" s="112"/>
      <c r="CM116" s="112"/>
      <c r="CN116" s="112"/>
      <c r="CO116" s="112"/>
      <c r="CP116" s="112"/>
    </row>
    <row r="117" spans="1:94" s="121" customFormat="1" x14ac:dyDescent="0.2">
      <c r="B117" s="373"/>
      <c r="C117" s="374"/>
      <c r="D117" s="375"/>
      <c r="E117" s="342">
        <v>0</v>
      </c>
      <c r="F117" s="342">
        <v>0</v>
      </c>
      <c r="G117" s="372">
        <f t="shared" si="3"/>
        <v>0</v>
      </c>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c r="AO117" s="112"/>
      <c r="AP117" s="112"/>
      <c r="AQ117" s="112"/>
      <c r="AR117" s="112"/>
      <c r="AS117" s="112"/>
      <c r="AT117" s="112"/>
      <c r="AU117" s="112"/>
      <c r="AV117" s="112"/>
      <c r="AW117" s="112"/>
      <c r="AX117" s="112"/>
      <c r="AY117" s="112"/>
      <c r="AZ117" s="112"/>
      <c r="BA117" s="112"/>
      <c r="BB117" s="112"/>
      <c r="BC117" s="112"/>
      <c r="BD117" s="112"/>
      <c r="BE117" s="112"/>
      <c r="BF117" s="112"/>
      <c r="BG117" s="112"/>
      <c r="BH117" s="112"/>
      <c r="BI117" s="112"/>
      <c r="BJ117" s="112"/>
      <c r="BK117" s="112"/>
      <c r="BL117" s="112"/>
      <c r="BM117" s="112"/>
      <c r="BN117" s="112"/>
      <c r="BO117" s="112"/>
      <c r="BP117" s="112"/>
      <c r="BQ117" s="112"/>
      <c r="BR117" s="112"/>
      <c r="BS117" s="112"/>
      <c r="BT117" s="112"/>
      <c r="BU117" s="112"/>
      <c r="BV117" s="112"/>
      <c r="BW117" s="112"/>
      <c r="BX117" s="112"/>
      <c r="BY117" s="112"/>
      <c r="BZ117" s="112"/>
      <c r="CA117" s="112"/>
      <c r="CB117" s="112"/>
      <c r="CC117" s="112"/>
      <c r="CD117" s="112"/>
      <c r="CE117" s="112"/>
      <c r="CF117" s="112"/>
      <c r="CG117" s="112"/>
      <c r="CH117" s="112"/>
      <c r="CI117" s="112"/>
      <c r="CJ117" s="112"/>
      <c r="CK117" s="112"/>
      <c r="CL117" s="112"/>
      <c r="CM117" s="112"/>
      <c r="CN117" s="112"/>
      <c r="CO117" s="112"/>
      <c r="CP117" s="112"/>
    </row>
    <row r="118" spans="1:94" s="121" customFormat="1" x14ac:dyDescent="0.2">
      <c r="B118" s="373"/>
      <c r="C118" s="374"/>
      <c r="D118" s="375"/>
      <c r="E118" s="342">
        <v>0</v>
      </c>
      <c r="F118" s="342">
        <v>0</v>
      </c>
      <c r="G118" s="372">
        <f t="shared" si="3"/>
        <v>0</v>
      </c>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c r="AO118" s="112"/>
      <c r="AP118" s="112"/>
      <c r="AQ118" s="112"/>
      <c r="AR118" s="112"/>
      <c r="AS118" s="112"/>
      <c r="AT118" s="112"/>
      <c r="AU118" s="112"/>
      <c r="AV118" s="112"/>
      <c r="AW118" s="112"/>
      <c r="AX118" s="112"/>
      <c r="AY118" s="112"/>
      <c r="AZ118" s="112"/>
      <c r="BA118" s="112"/>
      <c r="BB118" s="112"/>
      <c r="BC118" s="112"/>
      <c r="BD118" s="112"/>
      <c r="BE118" s="112"/>
      <c r="BF118" s="112"/>
      <c r="BG118" s="112"/>
      <c r="BH118" s="112"/>
      <c r="BI118" s="112"/>
      <c r="BJ118" s="112"/>
      <c r="BK118" s="112"/>
      <c r="BL118" s="112"/>
      <c r="BM118" s="112"/>
      <c r="BN118" s="112"/>
      <c r="BO118" s="112"/>
      <c r="BP118" s="112"/>
      <c r="BQ118" s="112"/>
      <c r="BR118" s="112"/>
      <c r="BS118" s="112"/>
      <c r="BT118" s="112"/>
      <c r="BU118" s="112"/>
      <c r="BV118" s="112"/>
      <c r="BW118" s="112"/>
      <c r="BX118" s="112"/>
      <c r="BY118" s="112"/>
      <c r="BZ118" s="112"/>
      <c r="CA118" s="112"/>
      <c r="CB118" s="112"/>
      <c r="CC118" s="112"/>
      <c r="CD118" s="112"/>
      <c r="CE118" s="112"/>
      <c r="CF118" s="112"/>
      <c r="CG118" s="112"/>
      <c r="CH118" s="112"/>
      <c r="CI118" s="112"/>
      <c r="CJ118" s="112"/>
      <c r="CK118" s="112"/>
      <c r="CL118" s="112"/>
      <c r="CM118" s="112"/>
      <c r="CN118" s="112"/>
      <c r="CO118" s="112"/>
      <c r="CP118" s="112"/>
    </row>
    <row r="119" spans="1:94" s="121" customFormat="1" x14ac:dyDescent="0.2">
      <c r="B119" s="373"/>
      <c r="C119" s="374"/>
      <c r="D119" s="375"/>
      <c r="E119" s="342">
        <v>0</v>
      </c>
      <c r="F119" s="342">
        <v>0</v>
      </c>
      <c r="G119" s="372">
        <f t="shared" si="3"/>
        <v>0</v>
      </c>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c r="AO119" s="112"/>
      <c r="AP119" s="112"/>
      <c r="AQ119" s="112"/>
      <c r="AR119" s="112"/>
      <c r="AS119" s="112"/>
      <c r="AT119" s="112"/>
      <c r="AU119" s="112"/>
      <c r="AV119" s="112"/>
      <c r="AW119" s="112"/>
      <c r="AX119" s="112"/>
      <c r="AY119" s="112"/>
      <c r="AZ119" s="112"/>
      <c r="BA119" s="112"/>
      <c r="BB119" s="112"/>
      <c r="BC119" s="112"/>
      <c r="BD119" s="112"/>
      <c r="BE119" s="112"/>
      <c r="BF119" s="112"/>
      <c r="BG119" s="112"/>
      <c r="BH119" s="112"/>
      <c r="BI119" s="112"/>
      <c r="BJ119" s="112"/>
      <c r="BK119" s="112"/>
      <c r="BL119" s="112"/>
      <c r="BM119" s="112"/>
      <c r="BN119" s="112"/>
      <c r="BO119" s="112"/>
      <c r="BP119" s="112"/>
      <c r="BQ119" s="112"/>
      <c r="BR119" s="112"/>
      <c r="BS119" s="112"/>
      <c r="BT119" s="112"/>
      <c r="BU119" s="112"/>
      <c r="BV119" s="112"/>
      <c r="BW119" s="112"/>
      <c r="BX119" s="112"/>
      <c r="BY119" s="112"/>
      <c r="BZ119" s="112"/>
      <c r="CA119" s="112"/>
      <c r="CB119" s="112"/>
      <c r="CC119" s="112"/>
      <c r="CD119" s="112"/>
      <c r="CE119" s="112"/>
      <c r="CF119" s="112"/>
      <c r="CG119" s="112"/>
      <c r="CH119" s="112"/>
      <c r="CI119" s="112"/>
      <c r="CJ119" s="112"/>
      <c r="CK119" s="112"/>
      <c r="CL119" s="112"/>
      <c r="CM119" s="112"/>
      <c r="CN119" s="112"/>
      <c r="CO119" s="112"/>
      <c r="CP119" s="112"/>
    </row>
    <row r="120" spans="1:94" s="121" customFormat="1" x14ac:dyDescent="0.2">
      <c r="B120" s="373"/>
      <c r="C120" s="374"/>
      <c r="D120" s="375"/>
      <c r="E120" s="342">
        <v>0</v>
      </c>
      <c r="F120" s="342">
        <v>0</v>
      </c>
      <c r="G120" s="372">
        <f t="shared" si="3"/>
        <v>0</v>
      </c>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c r="AO120" s="112"/>
      <c r="AP120" s="112"/>
      <c r="AQ120" s="112"/>
      <c r="AR120" s="112"/>
      <c r="AS120" s="112"/>
      <c r="AT120" s="112"/>
      <c r="AU120" s="112"/>
      <c r="AV120" s="112"/>
      <c r="AW120" s="112"/>
      <c r="AX120" s="112"/>
      <c r="AY120" s="112"/>
      <c r="AZ120" s="112"/>
      <c r="BA120" s="112"/>
      <c r="BB120" s="112"/>
      <c r="BC120" s="112"/>
      <c r="BD120" s="112"/>
      <c r="BE120" s="112"/>
      <c r="BF120" s="112"/>
      <c r="BG120" s="112"/>
      <c r="BH120" s="112"/>
      <c r="BI120" s="112"/>
      <c r="BJ120" s="112"/>
      <c r="BK120" s="112"/>
      <c r="BL120" s="112"/>
      <c r="BM120" s="112"/>
      <c r="BN120" s="112"/>
      <c r="BO120" s="112"/>
      <c r="BP120" s="112"/>
      <c r="BQ120" s="112"/>
      <c r="BR120" s="112"/>
      <c r="BS120" s="112"/>
      <c r="BT120" s="112"/>
      <c r="BU120" s="112"/>
      <c r="BV120" s="112"/>
      <c r="BW120" s="112"/>
      <c r="BX120" s="112"/>
      <c r="BY120" s="112"/>
      <c r="BZ120" s="112"/>
      <c r="CA120" s="112"/>
      <c r="CB120" s="112"/>
      <c r="CC120" s="112"/>
      <c r="CD120" s="112"/>
      <c r="CE120" s="112"/>
      <c r="CF120" s="112"/>
      <c r="CG120" s="112"/>
      <c r="CH120" s="112"/>
      <c r="CI120" s="112"/>
      <c r="CJ120" s="112"/>
      <c r="CK120" s="112"/>
      <c r="CL120" s="112"/>
      <c r="CM120" s="112"/>
      <c r="CN120" s="112"/>
      <c r="CO120" s="112"/>
      <c r="CP120" s="112"/>
    </row>
    <row r="121" spans="1:94" s="121" customFormat="1" x14ac:dyDescent="0.2">
      <c r="B121" s="373"/>
      <c r="C121" s="374"/>
      <c r="D121" s="375"/>
      <c r="E121" s="342">
        <v>0</v>
      </c>
      <c r="F121" s="342">
        <v>0</v>
      </c>
      <c r="G121" s="372">
        <f t="shared" si="3"/>
        <v>0</v>
      </c>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c r="BA121" s="112"/>
      <c r="BB121" s="112"/>
      <c r="BC121" s="112"/>
      <c r="BD121" s="112"/>
      <c r="BE121" s="112"/>
      <c r="BF121" s="112"/>
      <c r="BG121" s="112"/>
      <c r="BH121" s="112"/>
      <c r="BI121" s="112"/>
      <c r="BJ121" s="112"/>
      <c r="BK121" s="112"/>
      <c r="BL121" s="112"/>
      <c r="BM121" s="112"/>
      <c r="BN121" s="112"/>
      <c r="BO121" s="112"/>
      <c r="BP121" s="112"/>
      <c r="BQ121" s="112"/>
      <c r="BR121" s="112"/>
      <c r="BS121" s="112"/>
      <c r="BT121" s="112"/>
      <c r="BU121" s="112"/>
      <c r="BV121" s="112"/>
      <c r="BW121" s="112"/>
      <c r="BX121" s="112"/>
      <c r="BY121" s="112"/>
      <c r="BZ121" s="112"/>
      <c r="CA121" s="112"/>
      <c r="CB121" s="112"/>
      <c r="CC121" s="112"/>
      <c r="CD121" s="112"/>
      <c r="CE121" s="112"/>
      <c r="CF121" s="112"/>
      <c r="CG121" s="112"/>
      <c r="CH121" s="112"/>
      <c r="CI121" s="112"/>
      <c r="CJ121" s="112"/>
      <c r="CK121" s="112"/>
      <c r="CL121" s="112"/>
      <c r="CM121" s="112"/>
      <c r="CN121" s="112"/>
      <c r="CO121" s="112"/>
      <c r="CP121" s="112"/>
    </row>
    <row r="122" spans="1:94" s="112" customFormat="1" x14ac:dyDescent="0.2">
      <c r="A122" s="121"/>
      <c r="B122" s="373"/>
      <c r="C122" s="374"/>
      <c r="D122" s="375"/>
      <c r="E122" s="342">
        <v>0</v>
      </c>
      <c r="F122" s="342">
        <v>0</v>
      </c>
      <c r="G122" s="372">
        <f t="shared" si="3"/>
        <v>0</v>
      </c>
    </row>
    <row r="123" spans="1:94" s="121" customFormat="1" x14ac:dyDescent="0.2">
      <c r="B123" s="373"/>
      <c r="C123" s="374"/>
      <c r="D123" s="375"/>
      <c r="E123" s="342">
        <v>0</v>
      </c>
      <c r="F123" s="342">
        <v>0</v>
      </c>
      <c r="G123" s="372">
        <f t="shared" si="3"/>
        <v>0</v>
      </c>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c r="AO123" s="112"/>
      <c r="AP123" s="112"/>
      <c r="AQ123" s="112"/>
      <c r="AR123" s="112"/>
      <c r="AS123" s="112"/>
      <c r="AT123" s="112"/>
      <c r="AU123" s="112"/>
      <c r="AV123" s="112"/>
      <c r="AW123" s="112"/>
      <c r="AX123" s="112"/>
      <c r="AY123" s="112"/>
      <c r="AZ123" s="112"/>
      <c r="BA123" s="112"/>
      <c r="BB123" s="112"/>
      <c r="BC123" s="112"/>
      <c r="BD123" s="112"/>
      <c r="BE123" s="112"/>
      <c r="BF123" s="112"/>
      <c r="BG123" s="112"/>
      <c r="BH123" s="112"/>
      <c r="BI123" s="112"/>
      <c r="BJ123" s="112"/>
      <c r="BK123" s="112"/>
      <c r="BL123" s="112"/>
      <c r="BM123" s="112"/>
      <c r="BN123" s="112"/>
      <c r="BO123" s="112"/>
      <c r="BP123" s="112"/>
      <c r="BQ123" s="112"/>
      <c r="BR123" s="112"/>
      <c r="BS123" s="112"/>
      <c r="BT123" s="112"/>
      <c r="BU123" s="112"/>
      <c r="BV123" s="112"/>
      <c r="BW123" s="112"/>
      <c r="BX123" s="112"/>
      <c r="BY123" s="112"/>
      <c r="BZ123" s="112"/>
      <c r="CA123" s="112"/>
      <c r="CB123" s="112"/>
      <c r="CC123" s="112"/>
      <c r="CD123" s="112"/>
      <c r="CE123" s="112"/>
      <c r="CF123" s="112"/>
      <c r="CG123" s="112"/>
      <c r="CH123" s="112"/>
      <c r="CI123" s="112"/>
      <c r="CJ123" s="112"/>
      <c r="CK123" s="112"/>
      <c r="CL123" s="112"/>
      <c r="CM123" s="112"/>
      <c r="CN123" s="112"/>
      <c r="CO123" s="112"/>
      <c r="CP123" s="112"/>
    </row>
    <row r="124" spans="1:94" s="121" customFormat="1" x14ac:dyDescent="0.2">
      <c r="B124" s="373"/>
      <c r="C124" s="374"/>
      <c r="D124" s="375"/>
      <c r="E124" s="342">
        <v>0</v>
      </c>
      <c r="F124" s="342">
        <v>0</v>
      </c>
      <c r="G124" s="372">
        <f t="shared" si="3"/>
        <v>0</v>
      </c>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c r="AO124" s="112"/>
      <c r="AP124" s="112"/>
      <c r="AQ124" s="112"/>
      <c r="AR124" s="112"/>
      <c r="AS124" s="112"/>
      <c r="AT124" s="112"/>
      <c r="AU124" s="112"/>
      <c r="AV124" s="112"/>
      <c r="AW124" s="112"/>
      <c r="AX124" s="112"/>
      <c r="AY124" s="112"/>
      <c r="AZ124" s="112"/>
      <c r="BA124" s="112"/>
      <c r="BB124" s="112"/>
      <c r="BC124" s="112"/>
      <c r="BD124" s="112"/>
      <c r="BE124" s="112"/>
      <c r="BF124" s="112"/>
      <c r="BG124" s="112"/>
      <c r="BH124" s="112"/>
      <c r="BI124" s="112"/>
      <c r="BJ124" s="112"/>
      <c r="BK124" s="112"/>
      <c r="BL124" s="112"/>
      <c r="BM124" s="112"/>
      <c r="BN124" s="112"/>
      <c r="BO124" s="112"/>
      <c r="BP124" s="112"/>
      <c r="BQ124" s="112"/>
      <c r="BR124" s="112"/>
      <c r="BS124" s="112"/>
      <c r="BT124" s="112"/>
      <c r="BU124" s="112"/>
      <c r="BV124" s="112"/>
      <c r="BW124" s="112"/>
      <c r="BX124" s="112"/>
      <c r="BY124" s="112"/>
      <c r="BZ124" s="112"/>
      <c r="CA124" s="112"/>
      <c r="CB124" s="112"/>
      <c r="CC124" s="112"/>
      <c r="CD124" s="112"/>
      <c r="CE124" s="112"/>
      <c r="CF124" s="112"/>
      <c r="CG124" s="112"/>
      <c r="CH124" s="112"/>
      <c r="CI124" s="112"/>
      <c r="CJ124" s="112"/>
      <c r="CK124" s="112"/>
      <c r="CL124" s="112"/>
      <c r="CM124" s="112"/>
      <c r="CN124" s="112"/>
      <c r="CO124" s="112"/>
      <c r="CP124" s="112"/>
    </row>
    <row r="125" spans="1:94" s="121" customFormat="1" x14ac:dyDescent="0.2">
      <c r="B125" s="373"/>
      <c r="C125" s="374"/>
      <c r="D125" s="375"/>
      <c r="E125" s="342">
        <v>0</v>
      </c>
      <c r="F125" s="342">
        <v>0</v>
      </c>
      <c r="G125" s="372">
        <f t="shared" si="3"/>
        <v>0</v>
      </c>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2"/>
      <c r="AY125" s="112"/>
      <c r="AZ125" s="112"/>
      <c r="BA125" s="112"/>
      <c r="BB125" s="112"/>
      <c r="BC125" s="112"/>
      <c r="BD125" s="112"/>
      <c r="BE125" s="112"/>
      <c r="BF125" s="112"/>
      <c r="BG125" s="112"/>
      <c r="BH125" s="112"/>
      <c r="BI125" s="112"/>
      <c r="BJ125" s="112"/>
      <c r="BK125" s="112"/>
      <c r="BL125" s="112"/>
      <c r="BM125" s="112"/>
      <c r="BN125" s="112"/>
      <c r="BO125" s="112"/>
      <c r="BP125" s="112"/>
      <c r="BQ125" s="112"/>
      <c r="BR125" s="112"/>
      <c r="BS125" s="112"/>
      <c r="BT125" s="112"/>
      <c r="BU125" s="112"/>
      <c r="BV125" s="112"/>
      <c r="BW125" s="112"/>
      <c r="BX125" s="112"/>
      <c r="BY125" s="112"/>
      <c r="BZ125" s="112"/>
      <c r="CA125" s="112"/>
      <c r="CB125" s="112"/>
      <c r="CC125" s="112"/>
      <c r="CD125" s="112"/>
      <c r="CE125" s="112"/>
      <c r="CF125" s="112"/>
      <c r="CG125" s="112"/>
      <c r="CH125" s="112"/>
      <c r="CI125" s="112"/>
      <c r="CJ125" s="112"/>
      <c r="CK125" s="112"/>
      <c r="CL125" s="112"/>
      <c r="CM125" s="112"/>
      <c r="CN125" s="112"/>
      <c r="CO125" s="112"/>
      <c r="CP125" s="112"/>
    </row>
    <row r="126" spans="1:94" s="123" customFormat="1" ht="18" x14ac:dyDescent="0.2">
      <c r="B126" s="373"/>
      <c r="C126" s="374"/>
      <c r="D126" s="375"/>
      <c r="E126" s="342">
        <v>0</v>
      </c>
      <c r="F126" s="342">
        <v>0</v>
      </c>
      <c r="G126" s="372">
        <f t="shared" si="3"/>
        <v>0</v>
      </c>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96"/>
      <c r="CE126" s="96"/>
      <c r="CF126" s="96"/>
      <c r="CG126" s="96"/>
      <c r="CH126" s="96"/>
      <c r="CI126" s="96"/>
      <c r="CJ126" s="96"/>
      <c r="CK126" s="96"/>
      <c r="CL126" s="96"/>
      <c r="CM126" s="96"/>
      <c r="CN126" s="96"/>
      <c r="CO126" s="96"/>
      <c r="CP126" s="96"/>
    </row>
    <row r="127" spans="1:94" s="121" customFormat="1" x14ac:dyDescent="0.2">
      <c r="B127" s="373"/>
      <c r="C127" s="374"/>
      <c r="D127" s="375"/>
      <c r="E127" s="342">
        <v>0</v>
      </c>
      <c r="F127" s="342">
        <v>0</v>
      </c>
      <c r="G127" s="372">
        <f t="shared" si="3"/>
        <v>0</v>
      </c>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c r="AO127" s="112"/>
      <c r="AP127" s="112"/>
      <c r="AQ127" s="112"/>
      <c r="AR127" s="112"/>
      <c r="AS127" s="112"/>
      <c r="AT127" s="112"/>
      <c r="AU127" s="112"/>
      <c r="AV127" s="112"/>
      <c r="AW127" s="112"/>
      <c r="AX127" s="112"/>
      <c r="AY127" s="112"/>
      <c r="AZ127" s="112"/>
      <c r="BA127" s="112"/>
      <c r="BB127" s="112"/>
      <c r="BC127" s="112"/>
      <c r="BD127" s="112"/>
      <c r="BE127" s="112"/>
      <c r="BF127" s="112"/>
      <c r="BG127" s="112"/>
      <c r="BH127" s="112"/>
      <c r="BI127" s="112"/>
      <c r="BJ127" s="112"/>
      <c r="BK127" s="112"/>
      <c r="BL127" s="112"/>
      <c r="BM127" s="112"/>
      <c r="BN127" s="112"/>
      <c r="BO127" s="112"/>
      <c r="BP127" s="112"/>
      <c r="BQ127" s="112"/>
      <c r="BR127" s="112"/>
      <c r="BS127" s="112"/>
      <c r="BT127" s="112"/>
      <c r="BU127" s="112"/>
      <c r="BV127" s="112"/>
      <c r="BW127" s="112"/>
      <c r="BX127" s="112"/>
      <c r="BY127" s="112"/>
      <c r="BZ127" s="112"/>
      <c r="CA127" s="112"/>
      <c r="CB127" s="112"/>
      <c r="CC127" s="112"/>
      <c r="CD127" s="112"/>
      <c r="CE127" s="112"/>
      <c r="CF127" s="112"/>
      <c r="CG127" s="112"/>
      <c r="CH127" s="112"/>
      <c r="CI127" s="112"/>
      <c r="CJ127" s="112"/>
      <c r="CK127" s="112"/>
      <c r="CL127" s="112"/>
      <c r="CM127" s="112"/>
      <c r="CN127" s="112"/>
      <c r="CO127" s="112"/>
      <c r="CP127" s="112"/>
    </row>
    <row r="128" spans="1:94" s="121" customFormat="1" x14ac:dyDescent="0.2">
      <c r="B128" s="373"/>
      <c r="C128" s="374"/>
      <c r="D128" s="375"/>
      <c r="E128" s="342">
        <v>0</v>
      </c>
      <c r="F128" s="342">
        <v>0</v>
      </c>
      <c r="G128" s="372">
        <f t="shared" si="3"/>
        <v>0</v>
      </c>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c r="AO128" s="112"/>
      <c r="AP128" s="112"/>
      <c r="AQ128" s="112"/>
      <c r="AR128" s="112"/>
      <c r="AS128" s="112"/>
      <c r="AT128" s="112"/>
      <c r="AU128" s="112"/>
      <c r="AV128" s="112"/>
      <c r="AW128" s="112"/>
      <c r="AX128" s="112"/>
      <c r="AY128" s="112"/>
      <c r="AZ128" s="112"/>
      <c r="BA128" s="112"/>
      <c r="BB128" s="112"/>
      <c r="BC128" s="112"/>
      <c r="BD128" s="112"/>
      <c r="BE128" s="112"/>
      <c r="BF128" s="112"/>
      <c r="BG128" s="112"/>
      <c r="BH128" s="112"/>
      <c r="BI128" s="112"/>
      <c r="BJ128" s="112"/>
      <c r="BK128" s="112"/>
      <c r="BL128" s="112"/>
      <c r="BM128" s="112"/>
      <c r="BN128" s="112"/>
      <c r="BO128" s="112"/>
      <c r="BP128" s="112"/>
      <c r="BQ128" s="112"/>
      <c r="BR128" s="112"/>
      <c r="BS128" s="112"/>
      <c r="BT128" s="112"/>
      <c r="BU128" s="112"/>
      <c r="BV128" s="112"/>
      <c r="BW128" s="112"/>
      <c r="BX128" s="112"/>
      <c r="BY128" s="112"/>
      <c r="BZ128" s="112"/>
      <c r="CA128" s="112"/>
      <c r="CB128" s="112"/>
      <c r="CC128" s="112"/>
      <c r="CD128" s="112"/>
      <c r="CE128" s="112"/>
      <c r="CF128" s="112"/>
      <c r="CG128" s="112"/>
      <c r="CH128" s="112"/>
      <c r="CI128" s="112"/>
      <c r="CJ128" s="112"/>
      <c r="CK128" s="112"/>
      <c r="CL128" s="112"/>
      <c r="CM128" s="112"/>
      <c r="CN128" s="112"/>
      <c r="CO128" s="112"/>
      <c r="CP128" s="112"/>
    </row>
    <row r="129" spans="1:94" s="121" customFormat="1" x14ac:dyDescent="0.2">
      <c r="B129" s="373"/>
      <c r="C129" s="374"/>
      <c r="D129" s="375"/>
      <c r="E129" s="342">
        <v>0</v>
      </c>
      <c r="F129" s="342">
        <v>0</v>
      </c>
      <c r="G129" s="372">
        <f t="shared" si="3"/>
        <v>0</v>
      </c>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c r="AO129" s="112"/>
      <c r="AP129" s="112"/>
      <c r="AQ129" s="112"/>
      <c r="AR129" s="112"/>
      <c r="AS129" s="112"/>
      <c r="AT129" s="112"/>
      <c r="AU129" s="112"/>
      <c r="AV129" s="112"/>
      <c r="AW129" s="112"/>
      <c r="AX129" s="112"/>
      <c r="AY129" s="112"/>
      <c r="AZ129" s="112"/>
      <c r="BA129" s="112"/>
      <c r="BB129" s="112"/>
      <c r="BC129" s="112"/>
      <c r="BD129" s="112"/>
      <c r="BE129" s="112"/>
      <c r="BF129" s="112"/>
      <c r="BG129" s="112"/>
      <c r="BH129" s="112"/>
      <c r="BI129" s="112"/>
      <c r="BJ129" s="112"/>
      <c r="BK129" s="112"/>
      <c r="BL129" s="112"/>
      <c r="BM129" s="112"/>
      <c r="BN129" s="112"/>
      <c r="BO129" s="112"/>
      <c r="BP129" s="112"/>
      <c r="BQ129" s="112"/>
      <c r="BR129" s="112"/>
      <c r="BS129" s="112"/>
      <c r="BT129" s="112"/>
      <c r="BU129" s="112"/>
      <c r="BV129" s="112"/>
      <c r="BW129" s="112"/>
      <c r="BX129" s="112"/>
      <c r="BY129" s="112"/>
      <c r="BZ129" s="112"/>
      <c r="CA129" s="112"/>
      <c r="CB129" s="112"/>
      <c r="CC129" s="112"/>
      <c r="CD129" s="112"/>
      <c r="CE129" s="112"/>
      <c r="CF129" s="112"/>
      <c r="CG129" s="112"/>
      <c r="CH129" s="112"/>
      <c r="CI129" s="112"/>
      <c r="CJ129" s="112"/>
      <c r="CK129" s="112"/>
      <c r="CL129" s="112"/>
      <c r="CM129" s="112"/>
      <c r="CN129" s="112"/>
      <c r="CO129" s="112"/>
      <c r="CP129" s="112"/>
    </row>
    <row r="130" spans="1:94" s="121" customFormat="1" x14ac:dyDescent="0.2">
      <c r="B130" s="373"/>
      <c r="C130" s="374"/>
      <c r="D130" s="375"/>
      <c r="E130" s="342">
        <v>0</v>
      </c>
      <c r="F130" s="342">
        <v>0</v>
      </c>
      <c r="G130" s="372">
        <f t="shared" si="3"/>
        <v>0</v>
      </c>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2"/>
      <c r="BW130" s="112"/>
      <c r="BX130" s="112"/>
      <c r="BY130" s="112"/>
      <c r="BZ130" s="112"/>
      <c r="CA130" s="112"/>
      <c r="CB130" s="112"/>
      <c r="CC130" s="112"/>
      <c r="CD130" s="112"/>
      <c r="CE130" s="112"/>
      <c r="CF130" s="112"/>
      <c r="CG130" s="112"/>
      <c r="CH130" s="112"/>
      <c r="CI130" s="112"/>
      <c r="CJ130" s="112"/>
      <c r="CK130" s="112"/>
      <c r="CL130" s="112"/>
      <c r="CM130" s="112"/>
      <c r="CN130" s="112"/>
      <c r="CO130" s="112"/>
      <c r="CP130" s="112"/>
    </row>
    <row r="131" spans="1:94" s="121" customFormat="1" x14ac:dyDescent="0.2">
      <c r="B131" s="373"/>
      <c r="C131" s="374"/>
      <c r="D131" s="375"/>
      <c r="E131" s="342">
        <v>0</v>
      </c>
      <c r="F131" s="342">
        <v>0</v>
      </c>
      <c r="G131" s="372">
        <f t="shared" si="3"/>
        <v>0</v>
      </c>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c r="AO131" s="112"/>
      <c r="AP131" s="112"/>
      <c r="AQ131" s="112"/>
      <c r="AR131" s="112"/>
      <c r="AS131" s="112"/>
      <c r="AT131" s="112"/>
      <c r="AU131" s="112"/>
      <c r="AV131" s="112"/>
      <c r="AW131" s="112"/>
      <c r="AX131" s="112"/>
      <c r="AY131" s="112"/>
      <c r="AZ131" s="112"/>
      <c r="BA131" s="112"/>
      <c r="BB131" s="112"/>
      <c r="BC131" s="112"/>
      <c r="BD131" s="112"/>
      <c r="BE131" s="112"/>
      <c r="BF131" s="112"/>
      <c r="BG131" s="112"/>
      <c r="BH131" s="112"/>
      <c r="BI131" s="112"/>
      <c r="BJ131" s="112"/>
      <c r="BK131" s="112"/>
      <c r="BL131" s="112"/>
      <c r="BM131" s="112"/>
      <c r="BN131" s="112"/>
      <c r="BO131" s="112"/>
      <c r="BP131" s="112"/>
      <c r="BQ131" s="112"/>
      <c r="BR131" s="112"/>
      <c r="BS131" s="112"/>
      <c r="BT131" s="112"/>
      <c r="BU131" s="112"/>
      <c r="BV131" s="112"/>
      <c r="BW131" s="112"/>
      <c r="BX131" s="112"/>
      <c r="BY131" s="112"/>
      <c r="BZ131" s="112"/>
      <c r="CA131" s="112"/>
      <c r="CB131" s="112"/>
      <c r="CC131" s="112"/>
      <c r="CD131" s="112"/>
      <c r="CE131" s="112"/>
      <c r="CF131" s="112"/>
      <c r="CG131" s="112"/>
      <c r="CH131" s="112"/>
      <c r="CI131" s="112"/>
      <c r="CJ131" s="112"/>
      <c r="CK131" s="112"/>
      <c r="CL131" s="112"/>
      <c r="CM131" s="112"/>
      <c r="CN131" s="112"/>
      <c r="CO131" s="112"/>
      <c r="CP131" s="112"/>
    </row>
    <row r="132" spans="1:94" s="121" customFormat="1" x14ac:dyDescent="0.2">
      <c r="B132" s="373"/>
      <c r="C132" s="374"/>
      <c r="D132" s="375"/>
      <c r="E132" s="342">
        <v>0</v>
      </c>
      <c r="F132" s="342">
        <v>0</v>
      </c>
      <c r="G132" s="372">
        <f t="shared" si="3"/>
        <v>0</v>
      </c>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c r="AO132" s="112"/>
      <c r="AP132" s="112"/>
      <c r="AQ132" s="112"/>
      <c r="AR132" s="112"/>
      <c r="AS132" s="112"/>
      <c r="AT132" s="112"/>
      <c r="AU132" s="112"/>
      <c r="AV132" s="112"/>
      <c r="AW132" s="112"/>
      <c r="AX132" s="112"/>
      <c r="AY132" s="112"/>
      <c r="AZ132" s="112"/>
      <c r="BA132" s="112"/>
      <c r="BB132" s="112"/>
      <c r="BC132" s="112"/>
      <c r="BD132" s="112"/>
      <c r="BE132" s="112"/>
      <c r="BF132" s="112"/>
      <c r="BG132" s="112"/>
      <c r="BH132" s="112"/>
      <c r="BI132" s="112"/>
      <c r="BJ132" s="112"/>
      <c r="BK132" s="112"/>
      <c r="BL132" s="112"/>
      <c r="BM132" s="112"/>
      <c r="BN132" s="112"/>
      <c r="BO132" s="112"/>
      <c r="BP132" s="112"/>
      <c r="BQ132" s="112"/>
      <c r="BR132" s="112"/>
      <c r="BS132" s="112"/>
      <c r="BT132" s="112"/>
      <c r="BU132" s="112"/>
      <c r="BV132" s="112"/>
      <c r="BW132" s="112"/>
      <c r="BX132" s="112"/>
      <c r="BY132" s="112"/>
      <c r="BZ132" s="112"/>
      <c r="CA132" s="112"/>
      <c r="CB132" s="112"/>
      <c r="CC132" s="112"/>
      <c r="CD132" s="112"/>
      <c r="CE132" s="112"/>
      <c r="CF132" s="112"/>
      <c r="CG132" s="112"/>
      <c r="CH132" s="112"/>
      <c r="CI132" s="112"/>
      <c r="CJ132" s="112"/>
      <c r="CK132" s="112"/>
      <c r="CL132" s="112"/>
      <c r="CM132" s="112"/>
      <c r="CN132" s="112"/>
      <c r="CO132" s="112"/>
      <c r="CP132" s="112"/>
    </row>
    <row r="133" spans="1:94" s="121" customFormat="1" x14ac:dyDescent="0.2">
      <c r="B133" s="373"/>
      <c r="C133" s="374"/>
      <c r="D133" s="375"/>
      <c r="E133" s="342">
        <v>0</v>
      </c>
      <c r="F133" s="342">
        <v>0</v>
      </c>
      <c r="G133" s="372">
        <f t="shared" si="3"/>
        <v>0</v>
      </c>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c r="AO133" s="112"/>
      <c r="AP133" s="112"/>
      <c r="AQ133" s="112"/>
      <c r="AR133" s="112"/>
      <c r="AS133" s="112"/>
      <c r="AT133" s="112"/>
      <c r="AU133" s="112"/>
      <c r="AV133" s="112"/>
      <c r="AW133" s="112"/>
      <c r="AX133" s="112"/>
      <c r="AY133" s="112"/>
      <c r="AZ133" s="112"/>
      <c r="BA133" s="112"/>
      <c r="BB133" s="112"/>
      <c r="BC133" s="112"/>
      <c r="BD133" s="112"/>
      <c r="BE133" s="112"/>
      <c r="BF133" s="112"/>
      <c r="BG133" s="112"/>
      <c r="BH133" s="112"/>
      <c r="BI133" s="112"/>
      <c r="BJ133" s="112"/>
      <c r="BK133" s="112"/>
      <c r="BL133" s="112"/>
      <c r="BM133" s="112"/>
      <c r="BN133" s="112"/>
      <c r="BO133" s="112"/>
      <c r="BP133" s="112"/>
      <c r="BQ133" s="112"/>
      <c r="BR133" s="112"/>
      <c r="BS133" s="112"/>
      <c r="BT133" s="112"/>
      <c r="BU133" s="112"/>
      <c r="BV133" s="112"/>
      <c r="BW133" s="112"/>
      <c r="BX133" s="112"/>
      <c r="BY133" s="112"/>
      <c r="BZ133" s="112"/>
      <c r="CA133" s="112"/>
      <c r="CB133" s="112"/>
      <c r="CC133" s="112"/>
      <c r="CD133" s="112"/>
      <c r="CE133" s="112"/>
      <c r="CF133" s="112"/>
      <c r="CG133" s="112"/>
      <c r="CH133" s="112"/>
      <c r="CI133" s="112"/>
      <c r="CJ133" s="112"/>
      <c r="CK133" s="112"/>
      <c r="CL133" s="112"/>
      <c r="CM133" s="112"/>
      <c r="CN133" s="112"/>
      <c r="CO133" s="112"/>
      <c r="CP133" s="112"/>
    </row>
    <row r="134" spans="1:94" s="121" customFormat="1" x14ac:dyDescent="0.2">
      <c r="B134" s="373"/>
      <c r="C134" s="374"/>
      <c r="D134" s="375"/>
      <c r="E134" s="342">
        <v>0</v>
      </c>
      <c r="F134" s="342">
        <v>0</v>
      </c>
      <c r="G134" s="372">
        <f t="shared" si="3"/>
        <v>0</v>
      </c>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c r="AO134" s="112"/>
      <c r="AP134" s="112"/>
      <c r="AQ134" s="112"/>
      <c r="AR134" s="112"/>
      <c r="AS134" s="112"/>
      <c r="AT134" s="112"/>
      <c r="AU134" s="112"/>
      <c r="AV134" s="112"/>
      <c r="AW134" s="112"/>
      <c r="AX134" s="112"/>
      <c r="AY134" s="112"/>
      <c r="AZ134" s="112"/>
      <c r="BA134" s="112"/>
      <c r="BB134" s="112"/>
      <c r="BC134" s="112"/>
      <c r="BD134" s="112"/>
      <c r="BE134" s="112"/>
      <c r="BF134" s="112"/>
      <c r="BG134" s="112"/>
      <c r="BH134" s="112"/>
      <c r="BI134" s="112"/>
      <c r="BJ134" s="112"/>
      <c r="BK134" s="112"/>
      <c r="BL134" s="112"/>
      <c r="BM134" s="112"/>
      <c r="BN134" s="112"/>
      <c r="BO134" s="112"/>
      <c r="BP134" s="112"/>
      <c r="BQ134" s="112"/>
      <c r="BR134" s="112"/>
      <c r="BS134" s="112"/>
      <c r="BT134" s="112"/>
      <c r="BU134" s="112"/>
      <c r="BV134" s="112"/>
      <c r="BW134" s="112"/>
      <c r="BX134" s="112"/>
      <c r="BY134" s="112"/>
      <c r="BZ134" s="112"/>
      <c r="CA134" s="112"/>
      <c r="CB134" s="112"/>
      <c r="CC134" s="112"/>
      <c r="CD134" s="112"/>
      <c r="CE134" s="112"/>
      <c r="CF134" s="112"/>
      <c r="CG134" s="112"/>
      <c r="CH134" s="112"/>
      <c r="CI134" s="112"/>
      <c r="CJ134" s="112"/>
      <c r="CK134" s="112"/>
      <c r="CL134" s="112"/>
      <c r="CM134" s="112"/>
      <c r="CN134" s="112"/>
      <c r="CO134" s="112"/>
      <c r="CP134" s="112"/>
    </row>
    <row r="135" spans="1:94" s="121" customFormat="1" x14ac:dyDescent="0.2">
      <c r="B135" s="373"/>
      <c r="C135" s="374"/>
      <c r="D135" s="375"/>
      <c r="E135" s="342">
        <v>0</v>
      </c>
      <c r="F135" s="342">
        <v>0</v>
      </c>
      <c r="G135" s="372">
        <f t="shared" si="3"/>
        <v>0</v>
      </c>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c r="AO135" s="112"/>
      <c r="AP135" s="112"/>
      <c r="AQ135" s="112"/>
      <c r="AR135" s="112"/>
      <c r="AS135" s="112"/>
      <c r="AT135" s="112"/>
      <c r="AU135" s="112"/>
      <c r="AV135" s="112"/>
      <c r="AW135" s="112"/>
      <c r="AX135" s="112"/>
      <c r="AY135" s="112"/>
      <c r="AZ135" s="112"/>
      <c r="BA135" s="112"/>
      <c r="BB135" s="112"/>
      <c r="BC135" s="112"/>
      <c r="BD135" s="112"/>
      <c r="BE135" s="112"/>
      <c r="BF135" s="112"/>
      <c r="BG135" s="112"/>
      <c r="BH135" s="112"/>
      <c r="BI135" s="112"/>
      <c r="BJ135" s="112"/>
      <c r="BK135" s="112"/>
      <c r="BL135" s="112"/>
      <c r="BM135" s="112"/>
      <c r="BN135" s="112"/>
      <c r="BO135" s="112"/>
      <c r="BP135" s="112"/>
      <c r="BQ135" s="112"/>
      <c r="BR135" s="112"/>
      <c r="BS135" s="112"/>
      <c r="BT135" s="112"/>
      <c r="BU135" s="112"/>
      <c r="BV135" s="112"/>
      <c r="BW135" s="112"/>
      <c r="BX135" s="112"/>
      <c r="BY135" s="112"/>
      <c r="BZ135" s="112"/>
      <c r="CA135" s="112"/>
      <c r="CB135" s="112"/>
      <c r="CC135" s="112"/>
      <c r="CD135" s="112"/>
      <c r="CE135" s="112"/>
      <c r="CF135" s="112"/>
      <c r="CG135" s="112"/>
      <c r="CH135" s="112"/>
      <c r="CI135" s="112"/>
      <c r="CJ135" s="112"/>
      <c r="CK135" s="112"/>
      <c r="CL135" s="112"/>
      <c r="CM135" s="112"/>
      <c r="CN135" s="112"/>
      <c r="CO135" s="112"/>
      <c r="CP135" s="112"/>
    </row>
    <row r="136" spans="1:94" s="112" customFormat="1" x14ac:dyDescent="0.2">
      <c r="A136" s="121"/>
      <c r="B136" s="373"/>
      <c r="C136" s="374"/>
      <c r="D136" s="375"/>
      <c r="E136" s="342">
        <v>0</v>
      </c>
      <c r="F136" s="342">
        <v>0</v>
      </c>
      <c r="G136" s="372">
        <f t="shared" si="3"/>
        <v>0</v>
      </c>
    </row>
    <row r="137" spans="1:94" s="121" customFormat="1" x14ac:dyDescent="0.2">
      <c r="B137" s="373"/>
      <c r="C137" s="374"/>
      <c r="D137" s="375"/>
      <c r="E137" s="342">
        <v>0</v>
      </c>
      <c r="F137" s="342">
        <v>0</v>
      </c>
      <c r="G137" s="372">
        <f>G136+E137-F137</f>
        <v>0</v>
      </c>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c r="AO137" s="112"/>
      <c r="AP137" s="112"/>
      <c r="AQ137" s="112"/>
      <c r="AR137" s="112"/>
      <c r="AS137" s="112"/>
      <c r="AT137" s="112"/>
      <c r="AU137" s="112"/>
      <c r="AV137" s="112"/>
      <c r="AW137" s="112"/>
      <c r="AX137" s="112"/>
      <c r="AY137" s="112"/>
      <c r="AZ137" s="112"/>
      <c r="BA137" s="112"/>
      <c r="BB137" s="112"/>
      <c r="BC137" s="112"/>
      <c r="BD137" s="112"/>
      <c r="BE137" s="112"/>
      <c r="BF137" s="112"/>
      <c r="BG137" s="112"/>
      <c r="BH137" s="112"/>
      <c r="BI137" s="112"/>
      <c r="BJ137" s="112"/>
      <c r="BK137" s="112"/>
      <c r="BL137" s="112"/>
      <c r="BM137" s="112"/>
      <c r="BN137" s="112"/>
      <c r="BO137" s="112"/>
      <c r="BP137" s="112"/>
      <c r="BQ137" s="112"/>
      <c r="BR137" s="112"/>
      <c r="BS137" s="112"/>
      <c r="BT137" s="112"/>
      <c r="BU137" s="112"/>
      <c r="BV137" s="112"/>
      <c r="BW137" s="112"/>
      <c r="BX137" s="112"/>
      <c r="BY137" s="112"/>
      <c r="BZ137" s="112"/>
      <c r="CA137" s="112"/>
      <c r="CB137" s="112"/>
      <c r="CC137" s="112"/>
      <c r="CD137" s="112"/>
      <c r="CE137" s="112"/>
      <c r="CF137" s="112"/>
      <c r="CG137" s="112"/>
      <c r="CH137" s="112"/>
      <c r="CI137" s="112"/>
      <c r="CJ137" s="112"/>
      <c r="CK137" s="112"/>
      <c r="CL137" s="112"/>
      <c r="CM137" s="112"/>
      <c r="CN137" s="112"/>
      <c r="CO137" s="112"/>
      <c r="CP137" s="112"/>
    </row>
    <row r="138" spans="1:94" s="121" customFormat="1" x14ac:dyDescent="0.2">
      <c r="B138" s="373"/>
      <c r="C138" s="374"/>
      <c r="D138" s="375"/>
      <c r="E138" s="342">
        <v>0</v>
      </c>
      <c r="F138" s="342">
        <v>0</v>
      </c>
      <c r="G138" s="372">
        <f>G137+E138-F138</f>
        <v>0</v>
      </c>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c r="AO138" s="112"/>
      <c r="AP138" s="112"/>
      <c r="AQ138" s="112"/>
      <c r="AR138" s="112"/>
      <c r="AS138" s="112"/>
      <c r="AT138" s="112"/>
      <c r="AU138" s="112"/>
      <c r="AV138" s="112"/>
      <c r="AW138" s="112"/>
      <c r="AX138" s="112"/>
      <c r="AY138" s="112"/>
      <c r="AZ138" s="112"/>
      <c r="BA138" s="112"/>
      <c r="BB138" s="112"/>
      <c r="BC138" s="112"/>
      <c r="BD138" s="112"/>
      <c r="BE138" s="112"/>
      <c r="BF138" s="112"/>
      <c r="BG138" s="112"/>
      <c r="BH138" s="112"/>
      <c r="BI138" s="112"/>
      <c r="BJ138" s="112"/>
      <c r="BK138" s="112"/>
      <c r="BL138" s="112"/>
      <c r="BM138" s="112"/>
      <c r="BN138" s="112"/>
      <c r="BO138" s="112"/>
      <c r="BP138" s="112"/>
      <c r="BQ138" s="112"/>
      <c r="BR138" s="112"/>
      <c r="BS138" s="112"/>
      <c r="BT138" s="112"/>
      <c r="BU138" s="112"/>
      <c r="BV138" s="112"/>
      <c r="BW138" s="112"/>
      <c r="BX138" s="112"/>
      <c r="BY138" s="112"/>
      <c r="BZ138" s="112"/>
      <c r="CA138" s="112"/>
      <c r="CB138" s="112"/>
      <c r="CC138" s="112"/>
      <c r="CD138" s="112"/>
      <c r="CE138" s="112"/>
      <c r="CF138" s="112"/>
      <c r="CG138" s="112"/>
      <c r="CH138" s="112"/>
      <c r="CI138" s="112"/>
      <c r="CJ138" s="112"/>
      <c r="CK138" s="112"/>
      <c r="CL138" s="112"/>
      <c r="CM138" s="112"/>
      <c r="CN138" s="112"/>
      <c r="CO138" s="112"/>
      <c r="CP138" s="112"/>
    </row>
    <row r="139" spans="1:94" s="112" customFormat="1" x14ac:dyDescent="0.2">
      <c r="A139" s="121"/>
      <c r="B139" s="373"/>
      <c r="C139" s="374"/>
      <c r="D139" s="375"/>
      <c r="E139" s="342">
        <v>0</v>
      </c>
      <c r="F139" s="342">
        <v>0</v>
      </c>
      <c r="G139" s="372">
        <f>G50+E139-F139</f>
        <v>0</v>
      </c>
    </row>
    <row r="140" spans="1:94" s="112" customFormat="1" x14ac:dyDescent="0.2">
      <c r="A140" s="121"/>
      <c r="B140" s="124"/>
      <c r="C140" s="99"/>
      <c r="D140" s="116"/>
      <c r="E140" s="99"/>
      <c r="F140" s="99"/>
      <c r="G140" s="99"/>
    </row>
    <row r="141" spans="1:94" s="112" customFormat="1" x14ac:dyDescent="0.2">
      <c r="A141" s="134" t="s">
        <v>293</v>
      </c>
      <c r="B141" s="124"/>
      <c r="C141" s="99"/>
      <c r="D141" s="116"/>
      <c r="E141" s="99"/>
      <c r="F141" s="99"/>
      <c r="G141" s="99"/>
    </row>
    <row r="142" spans="1:94" s="102" customFormat="1" x14ac:dyDescent="0.2">
      <c r="A142" s="200"/>
      <c r="B142" s="125"/>
      <c r="C142" s="101"/>
      <c r="D142" s="126"/>
      <c r="E142" s="71"/>
      <c r="F142" s="71"/>
      <c r="G142" s="71"/>
    </row>
    <row r="143" spans="1:94" s="112" customFormat="1" x14ac:dyDescent="0.2">
      <c r="A143" s="121"/>
      <c r="B143" s="124"/>
      <c r="C143" s="99"/>
      <c r="D143" s="116"/>
      <c r="E143" s="99"/>
      <c r="F143" s="99"/>
      <c r="G143" s="99"/>
    </row>
    <row r="144" spans="1:94" s="86" customFormat="1" ht="14.5" customHeight="1" x14ac:dyDescent="0.2">
      <c r="A144" s="87"/>
      <c r="B144" s="127"/>
      <c r="C144" s="99"/>
      <c r="D144" s="116"/>
      <c r="E144" s="99"/>
      <c r="F144" s="99"/>
      <c r="G144" s="99"/>
    </row>
    <row r="145" spans="1:7" x14ac:dyDescent="0.2">
      <c r="B145" s="124"/>
      <c r="C145" s="99"/>
      <c r="D145" s="116"/>
      <c r="E145" s="99"/>
      <c r="F145" s="99"/>
    </row>
    <row r="146" spans="1:7" x14ac:dyDescent="0.2">
      <c r="B146" s="124"/>
      <c r="C146" s="99"/>
      <c r="D146" s="116"/>
      <c r="E146" s="99"/>
      <c r="F146" s="99"/>
    </row>
    <row r="147" spans="1:7" s="86" customFormat="1" ht="14.5" customHeight="1" x14ac:dyDescent="0.2">
      <c r="A147" s="87"/>
      <c r="B147" s="127"/>
      <c r="C147" s="99"/>
      <c r="D147" s="116"/>
      <c r="E147" s="99"/>
      <c r="F147" s="99"/>
      <c r="G147" s="99"/>
    </row>
    <row r="148" spans="1:7" x14ac:dyDescent="0.2">
      <c r="B148" s="124"/>
      <c r="C148" s="99"/>
      <c r="D148" s="116"/>
      <c r="E148" s="99"/>
      <c r="F148" s="99"/>
    </row>
    <row r="149" spans="1:7" x14ac:dyDescent="0.2">
      <c r="B149" s="124"/>
      <c r="C149" s="99"/>
      <c r="D149" s="116"/>
      <c r="E149" s="99"/>
      <c r="F149" s="99"/>
    </row>
    <row r="150" spans="1:7" x14ac:dyDescent="0.2">
      <c r="B150" s="124"/>
      <c r="C150" s="99"/>
      <c r="D150" s="116"/>
      <c r="E150" s="99"/>
      <c r="F150" s="99"/>
    </row>
    <row r="151" spans="1:7" x14ac:dyDescent="0.2">
      <c r="B151" s="124"/>
      <c r="C151" s="99"/>
      <c r="D151" s="116"/>
      <c r="E151" s="99"/>
      <c r="F151" s="99"/>
    </row>
    <row r="152" spans="1:7" s="102" customFormat="1" x14ac:dyDescent="0.2">
      <c r="A152" s="200"/>
      <c r="B152" s="125"/>
      <c r="C152" s="101"/>
      <c r="D152" s="126"/>
      <c r="E152" s="71"/>
      <c r="F152" s="71"/>
      <c r="G152" s="71"/>
    </row>
    <row r="153" spans="1:7" s="86" customFormat="1" ht="14.5" customHeight="1" x14ac:dyDescent="0.2">
      <c r="A153" s="87"/>
      <c r="B153" s="127"/>
      <c r="C153" s="99"/>
      <c r="D153" s="116"/>
      <c r="E153" s="99"/>
      <c r="F153" s="99"/>
      <c r="G153" s="99"/>
    </row>
    <row r="154" spans="1:7" x14ac:dyDescent="0.2">
      <c r="B154" s="124"/>
      <c r="C154" s="99"/>
      <c r="D154" s="116"/>
      <c r="E154" s="99"/>
      <c r="F154" s="99"/>
    </row>
    <row r="155" spans="1:7" s="86" customFormat="1" ht="14.5" customHeight="1" x14ac:dyDescent="0.2">
      <c r="A155" s="87"/>
      <c r="B155" s="127"/>
      <c r="C155" s="99"/>
      <c r="D155" s="116"/>
      <c r="E155" s="99"/>
      <c r="F155" s="99"/>
      <c r="G155" s="99"/>
    </row>
    <row r="156" spans="1:7" x14ac:dyDescent="0.2">
      <c r="B156" s="124"/>
      <c r="C156" s="99"/>
      <c r="D156" s="116"/>
      <c r="E156" s="99"/>
      <c r="F156" s="99"/>
    </row>
    <row r="157" spans="1:7" x14ac:dyDescent="0.2">
      <c r="B157" s="124"/>
      <c r="C157" s="99"/>
      <c r="D157" s="116"/>
      <c r="E157" s="99"/>
      <c r="F157" s="99"/>
    </row>
    <row r="158" spans="1:7" x14ac:dyDescent="0.2">
      <c r="B158" s="124"/>
      <c r="C158" s="99"/>
      <c r="D158" s="116"/>
      <c r="E158" s="99"/>
      <c r="F158" s="99"/>
    </row>
    <row r="159" spans="1:7" s="102" customFormat="1" x14ac:dyDescent="0.2">
      <c r="A159" s="200"/>
      <c r="B159" s="125"/>
      <c r="C159" s="101"/>
      <c r="D159" s="126"/>
      <c r="E159" s="71"/>
      <c r="F159" s="71"/>
      <c r="G159" s="71"/>
    </row>
    <row r="160" spans="1:7" x14ac:dyDescent="0.2">
      <c r="B160" s="124"/>
      <c r="C160" s="99"/>
      <c r="D160" s="116"/>
      <c r="E160" s="99"/>
      <c r="F160" s="99"/>
    </row>
    <row r="161" spans="1:7" s="86" customFormat="1" ht="14.5" customHeight="1" x14ac:dyDescent="0.2">
      <c r="A161" s="87"/>
      <c r="B161" s="127"/>
      <c r="C161" s="99"/>
      <c r="D161" s="116"/>
      <c r="E161" s="99"/>
      <c r="F161" s="99"/>
      <c r="G161" s="99"/>
    </row>
    <row r="162" spans="1:7" x14ac:dyDescent="0.2">
      <c r="B162" s="124"/>
      <c r="C162" s="99"/>
      <c r="D162" s="116"/>
      <c r="E162" s="99"/>
      <c r="F162" s="99"/>
    </row>
    <row r="163" spans="1:7" x14ac:dyDescent="0.2">
      <c r="B163" s="124"/>
      <c r="C163" s="99"/>
      <c r="D163" s="116"/>
      <c r="E163" s="99"/>
      <c r="F163" s="99"/>
    </row>
    <row r="164" spans="1:7" s="86" customFormat="1" ht="14.5" customHeight="1" x14ac:dyDescent="0.2">
      <c r="A164" s="87"/>
      <c r="B164" s="127"/>
      <c r="C164" s="99"/>
      <c r="D164" s="116"/>
      <c r="E164" s="99"/>
      <c r="F164" s="99"/>
      <c r="G164" s="99"/>
    </row>
    <row r="165" spans="1:7" x14ac:dyDescent="0.2">
      <c r="B165" s="124"/>
      <c r="C165" s="99"/>
      <c r="D165" s="116"/>
      <c r="E165" s="99"/>
      <c r="F165" s="99"/>
    </row>
    <row r="166" spans="1:7" x14ac:dyDescent="0.2">
      <c r="B166" s="124"/>
      <c r="C166" s="99"/>
      <c r="D166" s="116"/>
      <c r="E166" s="99"/>
      <c r="F166" s="99"/>
    </row>
    <row r="167" spans="1:7" x14ac:dyDescent="0.2">
      <c r="B167" s="124"/>
      <c r="C167" s="99"/>
      <c r="D167" s="116"/>
      <c r="E167" s="99"/>
      <c r="F167" s="99"/>
    </row>
    <row r="168" spans="1:7" s="105" customFormat="1" ht="18" x14ac:dyDescent="0.2">
      <c r="A168" s="301"/>
      <c r="B168" s="128"/>
      <c r="C168" s="101"/>
      <c r="D168" s="126"/>
      <c r="E168" s="71"/>
      <c r="F168" s="71"/>
      <c r="G168" s="129"/>
    </row>
    <row r="169" spans="1:7" x14ac:dyDescent="0.2">
      <c r="B169" s="124"/>
      <c r="C169" s="99"/>
      <c r="D169" s="116"/>
      <c r="E169" s="99"/>
      <c r="F169" s="99"/>
    </row>
    <row r="170" spans="1:7" s="105" customFormat="1" ht="18" x14ac:dyDescent="0.2">
      <c r="A170" s="301"/>
      <c r="B170" s="128"/>
      <c r="C170" s="101"/>
      <c r="D170" s="126"/>
      <c r="E170" s="129"/>
      <c r="F170" s="129"/>
      <c r="G170" s="71"/>
    </row>
    <row r="171" spans="1:7" s="105" customFormat="1" ht="15.5" customHeight="1" x14ac:dyDescent="0.2">
      <c r="A171" s="301"/>
      <c r="B171" s="128"/>
      <c r="C171" s="101"/>
      <c r="D171" s="126"/>
      <c r="E171" s="129"/>
      <c r="F171" s="129"/>
      <c r="G171" s="71"/>
    </row>
    <row r="172" spans="1:7" s="105" customFormat="1" ht="18" x14ac:dyDescent="0.2">
      <c r="A172" s="301"/>
      <c r="B172" s="128"/>
      <c r="C172" s="101"/>
      <c r="D172" s="126"/>
      <c r="E172" s="129"/>
      <c r="F172" s="129"/>
      <c r="G172" s="71"/>
    </row>
    <row r="173" spans="1:7" ht="12.5" customHeight="1" x14ac:dyDescent="0.2">
      <c r="B173" s="130"/>
      <c r="C173" s="99"/>
      <c r="D173" s="116"/>
      <c r="E173" s="99"/>
      <c r="F173" s="99"/>
    </row>
    <row r="174" spans="1:7" s="74" customFormat="1" ht="18" x14ac:dyDescent="0.2">
      <c r="A174" s="198"/>
      <c r="B174" s="131"/>
      <c r="C174" s="101"/>
      <c r="D174" s="126"/>
      <c r="E174" s="101"/>
      <c r="F174" s="101"/>
      <c r="G174" s="129"/>
    </row>
    <row r="175" spans="1:7" ht="12.5" customHeight="1" x14ac:dyDescent="0.2">
      <c r="B175" s="130"/>
      <c r="C175" s="99"/>
      <c r="D175" s="116"/>
      <c r="E175" s="99"/>
      <c r="F175" s="99"/>
    </row>
    <row r="176" spans="1:7" s="74" customFormat="1" ht="18" x14ac:dyDescent="0.2">
      <c r="A176" s="198"/>
      <c r="B176" s="131"/>
      <c r="C176" s="101"/>
      <c r="D176" s="126"/>
      <c r="E176" s="101"/>
      <c r="F176" s="101"/>
      <c r="G176" s="129"/>
    </row>
    <row r="177" spans="1:7" ht="12.5" customHeight="1" x14ac:dyDescent="0.2">
      <c r="B177" s="130"/>
      <c r="C177" s="99"/>
      <c r="D177" s="116"/>
      <c r="E177" s="99"/>
      <c r="F177" s="99"/>
    </row>
    <row r="178" spans="1:7" ht="18" x14ac:dyDescent="0.2">
      <c r="B178" s="131"/>
      <c r="C178" s="71"/>
      <c r="D178" s="113"/>
      <c r="E178" s="71"/>
      <c r="F178" s="71"/>
      <c r="G178" s="129"/>
    </row>
    <row r="179" spans="1:7" ht="12.5" customHeight="1" x14ac:dyDescent="0.2">
      <c r="B179" s="130"/>
      <c r="C179" s="99"/>
      <c r="D179" s="116"/>
      <c r="E179" s="99"/>
      <c r="F179" s="99"/>
    </row>
    <row r="180" spans="1:7" x14ac:dyDescent="0.2">
      <c r="B180" s="124"/>
      <c r="C180" s="99"/>
      <c r="D180" s="116"/>
      <c r="E180" s="99"/>
      <c r="F180" s="99"/>
    </row>
    <row r="181" spans="1:7" x14ac:dyDescent="0.2">
      <c r="B181" s="124"/>
      <c r="C181" s="99"/>
      <c r="D181" s="116"/>
      <c r="E181" s="99"/>
      <c r="F181" s="99"/>
    </row>
    <row r="182" spans="1:7" x14ac:dyDescent="0.2">
      <c r="B182" s="124"/>
      <c r="C182" s="99"/>
      <c r="D182" s="116"/>
      <c r="E182" s="99"/>
      <c r="F182" s="99"/>
    </row>
    <row r="183" spans="1:7" s="102" customFormat="1" x14ac:dyDescent="0.2">
      <c r="A183" s="200"/>
      <c r="B183" s="125"/>
      <c r="C183" s="71"/>
      <c r="D183" s="113"/>
      <c r="E183" s="71"/>
      <c r="F183" s="71"/>
      <c r="G183" s="71"/>
    </row>
    <row r="184" spans="1:7" x14ac:dyDescent="0.2">
      <c r="B184" s="130"/>
      <c r="C184" s="99"/>
      <c r="D184" s="116"/>
      <c r="E184" s="99"/>
      <c r="F184" s="99"/>
    </row>
    <row r="185" spans="1:7" x14ac:dyDescent="0.2">
      <c r="B185" s="130"/>
      <c r="C185" s="99"/>
      <c r="D185" s="116"/>
      <c r="E185" s="99"/>
      <c r="F185" s="99"/>
    </row>
    <row r="186" spans="1:7" x14ac:dyDescent="0.2">
      <c r="B186" s="130"/>
      <c r="C186" s="99"/>
      <c r="D186" s="116"/>
      <c r="E186" s="99"/>
      <c r="F186" s="99"/>
    </row>
    <row r="187" spans="1:7" x14ac:dyDescent="0.2">
      <c r="B187" s="130"/>
      <c r="C187" s="99"/>
      <c r="D187" s="116"/>
      <c r="E187" s="99"/>
      <c r="F187" s="99"/>
    </row>
    <row r="188" spans="1:7" x14ac:dyDescent="0.2">
      <c r="B188" s="130"/>
      <c r="C188" s="99"/>
      <c r="D188" s="116"/>
      <c r="E188" s="99"/>
      <c r="F188" s="99"/>
    </row>
    <row r="189" spans="1:7" x14ac:dyDescent="0.2">
      <c r="B189" s="130"/>
      <c r="C189" s="99"/>
      <c r="D189" s="116"/>
      <c r="E189" s="99"/>
      <c r="F189" s="99"/>
    </row>
    <row r="190" spans="1:7" x14ac:dyDescent="0.2">
      <c r="B190" s="130"/>
      <c r="C190" s="99"/>
      <c r="D190" s="116"/>
      <c r="E190" s="99"/>
      <c r="F190" s="99"/>
    </row>
    <row r="191" spans="1:7" x14ac:dyDescent="0.2">
      <c r="B191" s="130"/>
      <c r="C191" s="99"/>
      <c r="D191" s="116"/>
      <c r="E191" s="99"/>
      <c r="F191" s="99"/>
    </row>
    <row r="192" spans="1:7" x14ac:dyDescent="0.2">
      <c r="B192" s="130"/>
      <c r="C192" s="99"/>
      <c r="D192" s="116"/>
      <c r="E192" s="99"/>
      <c r="F192" s="99"/>
    </row>
    <row r="193" spans="2:6" x14ac:dyDescent="0.2">
      <c r="B193" s="130"/>
      <c r="C193" s="99"/>
      <c r="D193" s="116"/>
      <c r="E193" s="99"/>
      <c r="F193" s="99"/>
    </row>
    <row r="194" spans="2:6" x14ac:dyDescent="0.2">
      <c r="B194" s="130"/>
      <c r="C194" s="99"/>
      <c r="D194" s="116"/>
      <c r="E194" s="99"/>
      <c r="F194" s="99"/>
    </row>
    <row r="195" spans="2:6" x14ac:dyDescent="0.2">
      <c r="B195" s="130"/>
      <c r="C195" s="99"/>
      <c r="D195" s="116"/>
      <c r="E195" s="99"/>
      <c r="F195" s="99"/>
    </row>
    <row r="196" spans="2:6" x14ac:dyDescent="0.2">
      <c r="B196" s="130"/>
      <c r="C196" s="99"/>
      <c r="D196" s="116"/>
      <c r="E196" s="99"/>
      <c r="F196" s="99"/>
    </row>
    <row r="197" spans="2:6" x14ac:dyDescent="0.2">
      <c r="B197" s="130"/>
      <c r="C197" s="99"/>
      <c r="D197" s="116"/>
      <c r="E197" s="99"/>
      <c r="F197" s="99"/>
    </row>
    <row r="198" spans="2:6" x14ac:dyDescent="0.2">
      <c r="B198" s="130"/>
      <c r="C198" s="99"/>
      <c r="D198" s="116"/>
      <c r="E198" s="99"/>
      <c r="F198" s="99"/>
    </row>
    <row r="199" spans="2:6" x14ac:dyDescent="0.2">
      <c r="B199" s="130"/>
      <c r="C199" s="99"/>
      <c r="D199" s="116"/>
      <c r="E199" s="99"/>
      <c r="F199" s="99"/>
    </row>
    <row r="200" spans="2:6" x14ac:dyDescent="0.2">
      <c r="B200" s="130"/>
      <c r="C200" s="99"/>
      <c r="D200" s="116"/>
      <c r="E200" s="99"/>
      <c r="F200" s="99"/>
    </row>
    <row r="201" spans="2:6" x14ac:dyDescent="0.2">
      <c r="B201" s="130"/>
      <c r="C201" s="99"/>
      <c r="D201" s="116"/>
      <c r="E201" s="99"/>
      <c r="F201" s="99"/>
    </row>
    <row r="202" spans="2:6" x14ac:dyDescent="0.2">
      <c r="B202" s="130"/>
      <c r="C202" s="99"/>
      <c r="D202" s="116"/>
      <c r="E202" s="99"/>
      <c r="F202" s="99"/>
    </row>
    <row r="203" spans="2:6" x14ac:dyDescent="0.2">
      <c r="B203" s="130"/>
      <c r="C203" s="99"/>
      <c r="D203" s="116"/>
      <c r="E203" s="99"/>
      <c r="F203" s="99"/>
    </row>
    <row r="204" spans="2:6" x14ac:dyDescent="0.2">
      <c r="B204" s="130"/>
      <c r="C204" s="99"/>
      <c r="D204" s="116"/>
      <c r="E204" s="99"/>
      <c r="F204" s="99"/>
    </row>
    <row r="205" spans="2:6" x14ac:dyDescent="0.2">
      <c r="B205" s="130"/>
      <c r="C205" s="99"/>
      <c r="D205" s="116"/>
      <c r="E205" s="99"/>
      <c r="F205" s="99"/>
    </row>
    <row r="206" spans="2:6" x14ac:dyDescent="0.2">
      <c r="B206" s="130"/>
      <c r="C206" s="99"/>
      <c r="D206" s="116"/>
      <c r="E206" s="99"/>
      <c r="F206" s="99"/>
    </row>
    <row r="207" spans="2:6" x14ac:dyDescent="0.2">
      <c r="B207" s="130"/>
      <c r="C207" s="99"/>
      <c r="D207" s="116"/>
      <c r="E207" s="99"/>
      <c r="F207" s="99"/>
    </row>
    <row r="208" spans="2:6" x14ac:dyDescent="0.2">
      <c r="B208" s="130"/>
      <c r="C208" s="99"/>
      <c r="D208" s="116"/>
      <c r="E208" s="99"/>
      <c r="F208" s="99"/>
    </row>
    <row r="209" spans="2:6" x14ac:dyDescent="0.2">
      <c r="B209" s="130"/>
      <c r="C209" s="99"/>
      <c r="D209" s="116"/>
      <c r="E209" s="99"/>
      <c r="F209" s="99"/>
    </row>
    <row r="210" spans="2:6" x14ac:dyDescent="0.2">
      <c r="B210" s="130"/>
      <c r="C210" s="99"/>
      <c r="D210" s="116"/>
      <c r="E210" s="99"/>
      <c r="F210" s="99"/>
    </row>
    <row r="211" spans="2:6" x14ac:dyDescent="0.2">
      <c r="B211" s="130"/>
      <c r="C211" s="99"/>
      <c r="D211" s="116"/>
      <c r="E211" s="99"/>
      <c r="F211" s="99"/>
    </row>
    <row r="212" spans="2:6" x14ac:dyDescent="0.2">
      <c r="B212" s="130"/>
      <c r="C212" s="99"/>
      <c r="D212" s="116"/>
      <c r="E212" s="99"/>
      <c r="F212" s="99"/>
    </row>
    <row r="213" spans="2:6" x14ac:dyDescent="0.2">
      <c r="B213" s="130"/>
      <c r="C213" s="99"/>
      <c r="D213" s="116"/>
      <c r="E213" s="99"/>
      <c r="F213" s="99"/>
    </row>
    <row r="214" spans="2:6" x14ac:dyDescent="0.2">
      <c r="B214" s="130"/>
      <c r="C214" s="99"/>
      <c r="D214" s="116"/>
      <c r="E214" s="99"/>
      <c r="F214" s="99"/>
    </row>
    <row r="215" spans="2:6" x14ac:dyDescent="0.2">
      <c r="B215" s="130"/>
      <c r="C215" s="99"/>
      <c r="D215" s="116"/>
      <c r="E215" s="99"/>
      <c r="F215" s="99"/>
    </row>
    <row r="216" spans="2:6" x14ac:dyDescent="0.2">
      <c r="B216" s="130"/>
      <c r="C216" s="99"/>
      <c r="D216" s="116"/>
      <c r="E216" s="99"/>
      <c r="F216" s="99"/>
    </row>
    <row r="217" spans="2:6" x14ac:dyDescent="0.2">
      <c r="B217" s="130"/>
      <c r="C217" s="99"/>
      <c r="D217" s="116"/>
      <c r="E217" s="99"/>
      <c r="F217" s="99"/>
    </row>
    <row r="218" spans="2:6" x14ac:dyDescent="0.2">
      <c r="B218" s="130"/>
      <c r="C218" s="99"/>
      <c r="D218" s="116"/>
      <c r="E218" s="99"/>
      <c r="F218" s="99"/>
    </row>
    <row r="219" spans="2:6" x14ac:dyDescent="0.2">
      <c r="B219" s="130"/>
      <c r="C219" s="99"/>
      <c r="D219" s="116"/>
      <c r="E219" s="99"/>
      <c r="F219" s="99"/>
    </row>
    <row r="220" spans="2:6" x14ac:dyDescent="0.2">
      <c r="B220" s="130"/>
      <c r="C220" s="99"/>
      <c r="D220" s="116"/>
      <c r="E220" s="99"/>
      <c r="F220" s="99"/>
    </row>
    <row r="221" spans="2:6" x14ac:dyDescent="0.2">
      <c r="B221" s="130"/>
      <c r="C221" s="99"/>
      <c r="D221" s="116"/>
      <c r="E221" s="99"/>
      <c r="F221" s="99"/>
    </row>
    <row r="222" spans="2:6" x14ac:dyDescent="0.2">
      <c r="B222" s="130"/>
      <c r="C222" s="99"/>
      <c r="D222" s="116"/>
      <c r="E222" s="99"/>
      <c r="F222" s="99"/>
    </row>
    <row r="223" spans="2:6" x14ac:dyDescent="0.2">
      <c r="B223" s="130"/>
      <c r="C223" s="99"/>
      <c r="D223" s="116"/>
      <c r="E223" s="99"/>
      <c r="F223" s="99"/>
    </row>
    <row r="224" spans="2:6" x14ac:dyDescent="0.2">
      <c r="B224" s="130"/>
      <c r="C224" s="99"/>
      <c r="D224" s="116"/>
      <c r="E224" s="99"/>
      <c r="F224" s="99"/>
    </row>
    <row r="225" spans="2:6" x14ac:dyDescent="0.2">
      <c r="B225" s="130"/>
      <c r="C225" s="99"/>
      <c r="D225" s="116"/>
      <c r="E225" s="99"/>
      <c r="F225" s="99"/>
    </row>
    <row r="226" spans="2:6" x14ac:dyDescent="0.2">
      <c r="B226" s="130"/>
      <c r="C226" s="99"/>
      <c r="D226" s="116"/>
      <c r="E226" s="99"/>
      <c r="F226" s="99"/>
    </row>
    <row r="227" spans="2:6" x14ac:dyDescent="0.2">
      <c r="B227" s="130"/>
      <c r="C227" s="99"/>
      <c r="D227" s="116"/>
      <c r="E227" s="99"/>
      <c r="F227" s="99"/>
    </row>
    <row r="228" spans="2:6" x14ac:dyDescent="0.2">
      <c r="B228" s="130"/>
      <c r="C228" s="99"/>
      <c r="D228" s="116"/>
      <c r="E228" s="99"/>
      <c r="F228" s="99"/>
    </row>
    <row r="229" spans="2:6" x14ac:dyDescent="0.2">
      <c r="B229" s="130"/>
      <c r="C229" s="99"/>
      <c r="D229" s="116"/>
      <c r="E229" s="99"/>
      <c r="F229" s="99"/>
    </row>
    <row r="230" spans="2:6" x14ac:dyDescent="0.2">
      <c r="B230" s="130"/>
      <c r="C230" s="99"/>
      <c r="D230" s="116"/>
      <c r="E230" s="99"/>
      <c r="F230" s="99"/>
    </row>
    <row r="231" spans="2:6" x14ac:dyDescent="0.2">
      <c r="B231" s="130"/>
      <c r="C231" s="99"/>
      <c r="D231" s="116"/>
      <c r="E231" s="99"/>
      <c r="F231" s="99"/>
    </row>
    <row r="232" spans="2:6" x14ac:dyDescent="0.2">
      <c r="B232" s="130"/>
      <c r="C232" s="99"/>
      <c r="D232" s="116"/>
      <c r="E232" s="99"/>
      <c r="F232" s="99"/>
    </row>
    <row r="233" spans="2:6" x14ac:dyDescent="0.2">
      <c r="B233" s="130"/>
      <c r="C233" s="99"/>
      <c r="D233" s="116"/>
      <c r="E233" s="99"/>
      <c r="F233" s="99"/>
    </row>
    <row r="234" spans="2:6" x14ac:dyDescent="0.2">
      <c r="B234" s="130"/>
      <c r="C234" s="99"/>
      <c r="D234" s="116"/>
      <c r="E234" s="99"/>
      <c r="F234" s="99"/>
    </row>
    <row r="235" spans="2:6" x14ac:dyDescent="0.2">
      <c r="B235" s="130"/>
      <c r="C235" s="99"/>
      <c r="D235" s="116"/>
      <c r="E235" s="99"/>
      <c r="F235" s="99"/>
    </row>
    <row r="236" spans="2:6" x14ac:dyDescent="0.2">
      <c r="B236" s="130"/>
      <c r="C236" s="99"/>
      <c r="D236" s="116"/>
      <c r="E236" s="99"/>
      <c r="F236" s="99"/>
    </row>
    <row r="237" spans="2:6" x14ac:dyDescent="0.2">
      <c r="B237" s="130"/>
      <c r="C237" s="99"/>
      <c r="D237" s="116"/>
      <c r="E237" s="99"/>
      <c r="F237" s="99"/>
    </row>
    <row r="238" spans="2:6" x14ac:dyDescent="0.2">
      <c r="B238" s="130"/>
      <c r="C238" s="99"/>
      <c r="D238" s="116"/>
      <c r="E238" s="99"/>
      <c r="F238" s="99"/>
    </row>
    <row r="239" spans="2:6" x14ac:dyDescent="0.2">
      <c r="B239" s="130"/>
      <c r="C239" s="99"/>
      <c r="D239" s="116"/>
      <c r="E239" s="99"/>
      <c r="F239" s="99"/>
    </row>
    <row r="240" spans="2:6" x14ac:dyDescent="0.2">
      <c r="B240" s="130"/>
      <c r="C240" s="99"/>
      <c r="D240" s="116"/>
      <c r="E240" s="99"/>
      <c r="F240" s="99"/>
    </row>
    <row r="241" spans="2:6" x14ac:dyDescent="0.2">
      <c r="B241" s="130"/>
      <c r="C241" s="99"/>
      <c r="D241" s="116"/>
      <c r="E241" s="99"/>
      <c r="F241" s="99"/>
    </row>
    <row r="242" spans="2:6" x14ac:dyDescent="0.2">
      <c r="B242" s="130"/>
      <c r="C242" s="99"/>
      <c r="D242" s="116"/>
      <c r="E242" s="99"/>
      <c r="F242" s="99"/>
    </row>
    <row r="243" spans="2:6" x14ac:dyDescent="0.2">
      <c r="B243" s="130"/>
      <c r="C243" s="99"/>
      <c r="D243" s="116"/>
      <c r="E243" s="99"/>
      <c r="F243" s="99"/>
    </row>
    <row r="244" spans="2:6" x14ac:dyDescent="0.2">
      <c r="B244" s="130"/>
      <c r="C244" s="99"/>
      <c r="D244" s="116"/>
      <c r="E244" s="99"/>
      <c r="F244" s="99"/>
    </row>
    <row r="245" spans="2:6" x14ac:dyDescent="0.2">
      <c r="B245" s="130"/>
      <c r="C245" s="99"/>
      <c r="D245" s="116"/>
      <c r="E245" s="99"/>
      <c r="F245" s="99"/>
    </row>
    <row r="246" spans="2:6" x14ac:dyDescent="0.2">
      <c r="B246" s="130"/>
      <c r="C246" s="99"/>
      <c r="D246" s="116"/>
      <c r="E246" s="99"/>
      <c r="F246" s="99"/>
    </row>
    <row r="247" spans="2:6" x14ac:dyDescent="0.2">
      <c r="B247" s="130"/>
      <c r="C247" s="99"/>
      <c r="D247" s="116"/>
      <c r="E247" s="99"/>
      <c r="F247" s="99"/>
    </row>
    <row r="248" spans="2:6" x14ac:dyDescent="0.2">
      <c r="B248" s="130"/>
      <c r="C248" s="99"/>
      <c r="D248" s="116"/>
      <c r="E248" s="99"/>
      <c r="F248" s="99"/>
    </row>
    <row r="249" spans="2:6" x14ac:dyDescent="0.2">
      <c r="B249" s="130"/>
      <c r="C249" s="99"/>
      <c r="D249" s="116"/>
      <c r="E249" s="99"/>
      <c r="F249" s="99"/>
    </row>
    <row r="250" spans="2:6" x14ac:dyDescent="0.2">
      <c r="B250" s="130"/>
      <c r="C250" s="99"/>
      <c r="D250" s="116"/>
      <c r="E250" s="99"/>
      <c r="F250" s="99"/>
    </row>
    <row r="251" spans="2:6" x14ac:dyDescent="0.2">
      <c r="B251" s="130"/>
      <c r="C251" s="99"/>
      <c r="D251" s="116"/>
      <c r="E251" s="99"/>
      <c r="F251" s="99"/>
    </row>
    <row r="252" spans="2:6" x14ac:dyDescent="0.2">
      <c r="B252" s="130"/>
      <c r="C252" s="99"/>
      <c r="D252" s="116"/>
      <c r="E252" s="99"/>
      <c r="F252" s="99"/>
    </row>
    <row r="253" spans="2:6" x14ac:dyDescent="0.2">
      <c r="B253" s="130"/>
      <c r="C253" s="99"/>
      <c r="D253" s="116"/>
      <c r="E253" s="99"/>
      <c r="F253" s="99"/>
    </row>
    <row r="254" spans="2:6" x14ac:dyDescent="0.2">
      <c r="B254" s="130"/>
      <c r="C254" s="99"/>
      <c r="D254" s="116"/>
      <c r="E254" s="99"/>
      <c r="F254" s="99"/>
    </row>
    <row r="255" spans="2:6" x14ac:dyDescent="0.2">
      <c r="B255" s="130"/>
      <c r="C255" s="99"/>
      <c r="D255" s="116"/>
      <c r="E255" s="99"/>
      <c r="F255" s="99"/>
    </row>
    <row r="256" spans="2:6" x14ac:dyDescent="0.2">
      <c r="B256" s="130"/>
      <c r="C256" s="99"/>
      <c r="D256" s="116"/>
      <c r="E256" s="99"/>
      <c r="F256" s="99"/>
    </row>
    <row r="257" spans="2:6" x14ac:dyDescent="0.2">
      <c r="B257" s="130"/>
      <c r="C257" s="99"/>
      <c r="D257" s="116"/>
      <c r="E257" s="99"/>
      <c r="F257" s="99"/>
    </row>
    <row r="258" spans="2:6" x14ac:dyDescent="0.2">
      <c r="B258" s="130"/>
      <c r="C258" s="99"/>
      <c r="D258" s="116"/>
      <c r="E258" s="99"/>
      <c r="F258" s="99"/>
    </row>
    <row r="259" spans="2:6" x14ac:dyDescent="0.2">
      <c r="B259" s="130"/>
      <c r="C259" s="99"/>
      <c r="D259" s="116"/>
      <c r="E259" s="99"/>
      <c r="F259" s="99"/>
    </row>
    <row r="260" spans="2:6" x14ac:dyDescent="0.2">
      <c r="B260" s="130"/>
      <c r="C260" s="99"/>
      <c r="D260" s="116"/>
      <c r="E260" s="99"/>
      <c r="F260" s="99"/>
    </row>
    <row r="261" spans="2:6" x14ac:dyDescent="0.2">
      <c r="B261" s="130"/>
      <c r="C261" s="99"/>
      <c r="D261" s="116"/>
      <c r="E261" s="99"/>
      <c r="F261" s="99"/>
    </row>
    <row r="262" spans="2:6" x14ac:dyDescent="0.2">
      <c r="B262" s="130"/>
      <c r="C262" s="99"/>
      <c r="D262" s="116"/>
      <c r="E262" s="99"/>
      <c r="F262" s="99"/>
    </row>
    <row r="263" spans="2:6" x14ac:dyDescent="0.2">
      <c r="B263" s="130"/>
      <c r="C263" s="99"/>
      <c r="D263" s="116"/>
      <c r="E263" s="99"/>
      <c r="F263" s="99"/>
    </row>
    <row r="264" spans="2:6" x14ac:dyDescent="0.2">
      <c r="B264" s="130"/>
      <c r="C264" s="99"/>
      <c r="D264" s="116"/>
      <c r="E264" s="99"/>
      <c r="F264" s="99"/>
    </row>
    <row r="265" spans="2:6" x14ac:dyDescent="0.2">
      <c r="B265" s="130"/>
      <c r="C265" s="99"/>
      <c r="D265" s="116"/>
      <c r="E265" s="99"/>
      <c r="F265" s="99"/>
    </row>
    <row r="266" spans="2:6" x14ac:dyDescent="0.2">
      <c r="B266" s="130"/>
      <c r="C266" s="99"/>
      <c r="D266" s="116"/>
      <c r="E266" s="99"/>
      <c r="F266" s="99"/>
    </row>
    <row r="267" spans="2:6" x14ac:dyDescent="0.2">
      <c r="B267" s="130"/>
      <c r="C267" s="99"/>
      <c r="D267" s="116"/>
      <c r="E267" s="99"/>
      <c r="F267" s="99"/>
    </row>
    <row r="268" spans="2:6" x14ac:dyDescent="0.2">
      <c r="B268" s="130"/>
      <c r="C268" s="99"/>
      <c r="D268" s="116"/>
      <c r="E268" s="99"/>
      <c r="F268" s="99"/>
    </row>
    <row r="269" spans="2:6" x14ac:dyDescent="0.2">
      <c r="B269" s="130"/>
      <c r="C269" s="99"/>
      <c r="D269" s="116"/>
      <c r="E269" s="99"/>
      <c r="F269" s="99"/>
    </row>
    <row r="270" spans="2:6" x14ac:dyDescent="0.2">
      <c r="B270" s="130"/>
      <c r="C270" s="99"/>
      <c r="D270" s="116"/>
      <c r="E270" s="99"/>
      <c r="F270" s="99"/>
    </row>
    <row r="271" spans="2:6" x14ac:dyDescent="0.2">
      <c r="B271" s="130"/>
      <c r="C271" s="99"/>
      <c r="D271" s="116"/>
      <c r="E271" s="99"/>
      <c r="F271" s="99"/>
    </row>
    <row r="272" spans="2:6" x14ac:dyDescent="0.2">
      <c r="B272" s="130"/>
      <c r="C272" s="99"/>
      <c r="D272" s="116"/>
      <c r="E272" s="99"/>
      <c r="F272" s="99"/>
    </row>
    <row r="273" spans="2:6" x14ac:dyDescent="0.2">
      <c r="B273" s="130"/>
      <c r="C273" s="99"/>
      <c r="D273" s="116"/>
      <c r="E273" s="99"/>
      <c r="F273" s="99"/>
    </row>
    <row r="274" spans="2:6" x14ac:dyDescent="0.2">
      <c r="B274" s="130"/>
      <c r="C274" s="99"/>
      <c r="D274" s="116"/>
      <c r="E274" s="99"/>
      <c r="F274" s="99"/>
    </row>
    <row r="275" spans="2:6" x14ac:dyDescent="0.2">
      <c r="B275" s="130"/>
      <c r="C275" s="99"/>
      <c r="D275" s="116"/>
      <c r="E275" s="99"/>
      <c r="F275" s="99"/>
    </row>
    <row r="276" spans="2:6" x14ac:dyDescent="0.2">
      <c r="B276" s="130"/>
      <c r="C276" s="99"/>
      <c r="D276" s="116"/>
      <c r="E276" s="99"/>
      <c r="F276" s="99"/>
    </row>
    <row r="277" spans="2:6" x14ac:dyDescent="0.2">
      <c r="B277" s="130"/>
      <c r="C277" s="99"/>
      <c r="D277" s="116"/>
      <c r="E277" s="99"/>
      <c r="F277" s="99"/>
    </row>
    <row r="278" spans="2:6" x14ac:dyDescent="0.2">
      <c r="B278" s="130"/>
      <c r="C278" s="99"/>
      <c r="D278" s="116"/>
      <c r="E278" s="99"/>
      <c r="F278" s="99"/>
    </row>
    <row r="279" spans="2:6" x14ac:dyDescent="0.2">
      <c r="B279" s="130"/>
      <c r="C279" s="99"/>
      <c r="D279" s="116"/>
      <c r="E279" s="99"/>
      <c r="F279" s="99"/>
    </row>
    <row r="280" spans="2:6" x14ac:dyDescent="0.2">
      <c r="B280" s="130"/>
      <c r="C280" s="99"/>
      <c r="D280" s="116"/>
      <c r="E280" s="99"/>
      <c r="F280" s="99"/>
    </row>
    <row r="281" spans="2:6" x14ac:dyDescent="0.2">
      <c r="B281" s="130"/>
      <c r="C281" s="99"/>
      <c r="D281" s="116"/>
      <c r="E281" s="99"/>
      <c r="F281" s="99"/>
    </row>
    <row r="282" spans="2:6" x14ac:dyDescent="0.2">
      <c r="B282" s="130"/>
      <c r="C282" s="99"/>
      <c r="D282" s="116"/>
      <c r="E282" s="99"/>
      <c r="F282" s="99"/>
    </row>
    <row r="283" spans="2:6" x14ac:dyDescent="0.2">
      <c r="B283" s="130"/>
      <c r="C283" s="99"/>
      <c r="D283" s="116"/>
      <c r="E283" s="99"/>
      <c r="F283" s="99"/>
    </row>
    <row r="284" spans="2:6" x14ac:dyDescent="0.2">
      <c r="B284" s="130"/>
      <c r="C284" s="99"/>
      <c r="D284" s="116"/>
      <c r="E284" s="99"/>
      <c r="F284" s="99"/>
    </row>
    <row r="285" spans="2:6" x14ac:dyDescent="0.2">
      <c r="B285" s="130"/>
      <c r="C285" s="99"/>
      <c r="D285" s="116"/>
      <c r="E285" s="99"/>
      <c r="F285" s="99"/>
    </row>
    <row r="286" spans="2:6" x14ac:dyDescent="0.2">
      <c r="B286" s="130"/>
      <c r="C286" s="99"/>
      <c r="D286" s="116"/>
      <c r="E286" s="99"/>
      <c r="F286" s="99"/>
    </row>
    <row r="287" spans="2:6" x14ac:dyDescent="0.2">
      <c r="B287" s="130"/>
      <c r="C287" s="99"/>
      <c r="D287" s="116"/>
      <c r="E287" s="99"/>
      <c r="F287" s="99"/>
    </row>
    <row r="288" spans="2:6" x14ac:dyDescent="0.2">
      <c r="B288" s="130"/>
      <c r="C288" s="99"/>
      <c r="D288" s="116"/>
      <c r="E288" s="99"/>
      <c r="F288" s="99"/>
    </row>
    <row r="289" spans="2:6" x14ac:dyDescent="0.2">
      <c r="B289" s="130"/>
      <c r="C289" s="99"/>
      <c r="D289" s="116"/>
      <c r="E289" s="99"/>
      <c r="F289" s="99"/>
    </row>
    <row r="290" spans="2:6" x14ac:dyDescent="0.2">
      <c r="B290" s="130"/>
      <c r="C290" s="99"/>
      <c r="D290" s="116"/>
      <c r="E290" s="99"/>
      <c r="F290" s="99"/>
    </row>
    <row r="291" spans="2:6" x14ac:dyDescent="0.2">
      <c r="B291" s="130"/>
      <c r="C291" s="99"/>
      <c r="D291" s="116"/>
      <c r="E291" s="99"/>
      <c r="F291" s="99"/>
    </row>
    <row r="292" spans="2:6" x14ac:dyDescent="0.2">
      <c r="B292" s="130"/>
      <c r="C292" s="99"/>
      <c r="D292" s="116"/>
      <c r="E292" s="99"/>
      <c r="F292" s="99"/>
    </row>
    <row r="293" spans="2:6" x14ac:dyDescent="0.2">
      <c r="B293" s="130"/>
      <c r="C293" s="99"/>
      <c r="D293" s="116"/>
      <c r="E293" s="99"/>
      <c r="F293" s="99"/>
    </row>
    <row r="294" spans="2:6" x14ac:dyDescent="0.2">
      <c r="B294" s="130"/>
      <c r="C294" s="99"/>
      <c r="D294" s="116"/>
      <c r="E294" s="99"/>
      <c r="F294" s="99"/>
    </row>
    <row r="295" spans="2:6" x14ac:dyDescent="0.2">
      <c r="B295" s="130"/>
      <c r="C295" s="99"/>
      <c r="D295" s="116"/>
      <c r="E295" s="99"/>
      <c r="F295" s="99"/>
    </row>
    <row r="296" spans="2:6" x14ac:dyDescent="0.2">
      <c r="B296" s="130"/>
      <c r="C296" s="99"/>
      <c r="D296" s="116"/>
      <c r="E296" s="99"/>
      <c r="F296" s="99"/>
    </row>
    <row r="297" spans="2:6" x14ac:dyDescent="0.2">
      <c r="B297" s="130"/>
      <c r="C297" s="99"/>
      <c r="D297" s="116"/>
      <c r="E297" s="99"/>
      <c r="F297" s="99"/>
    </row>
    <row r="298" spans="2:6" x14ac:dyDescent="0.2">
      <c r="B298" s="130"/>
      <c r="C298" s="99"/>
      <c r="D298" s="116"/>
      <c r="E298" s="99"/>
      <c r="F298" s="99"/>
    </row>
    <row r="299" spans="2:6" x14ac:dyDescent="0.2">
      <c r="B299" s="130"/>
      <c r="C299" s="99"/>
      <c r="D299" s="116"/>
      <c r="E299" s="99"/>
      <c r="F299" s="99"/>
    </row>
    <row r="300" spans="2:6" x14ac:dyDescent="0.2">
      <c r="B300" s="130"/>
      <c r="C300" s="99"/>
      <c r="D300" s="116"/>
      <c r="E300" s="99"/>
      <c r="F300" s="99"/>
    </row>
    <row r="301" spans="2:6" x14ac:dyDescent="0.2">
      <c r="B301" s="130"/>
      <c r="C301" s="99"/>
      <c r="D301" s="116"/>
      <c r="E301" s="99"/>
      <c r="F301" s="99"/>
    </row>
    <row r="302" spans="2:6" x14ac:dyDescent="0.2">
      <c r="B302" s="130"/>
      <c r="C302" s="99"/>
      <c r="D302" s="116"/>
      <c r="E302" s="99"/>
      <c r="F302" s="99"/>
    </row>
    <row r="303" spans="2:6" x14ac:dyDescent="0.2">
      <c r="B303" s="130"/>
      <c r="C303" s="99"/>
      <c r="D303" s="116"/>
      <c r="E303" s="99"/>
      <c r="F303" s="99"/>
    </row>
    <row r="304" spans="2:6" x14ac:dyDescent="0.2">
      <c r="B304" s="130"/>
      <c r="C304" s="99"/>
      <c r="D304" s="116"/>
      <c r="E304" s="99"/>
      <c r="F304" s="99"/>
    </row>
    <row r="305" spans="2:6" x14ac:dyDescent="0.2">
      <c r="B305" s="130"/>
      <c r="C305" s="99"/>
      <c r="D305" s="116"/>
      <c r="E305" s="99"/>
      <c r="F305" s="99"/>
    </row>
    <row r="306" spans="2:6" x14ac:dyDescent="0.2">
      <c r="B306" s="130"/>
      <c r="C306" s="99"/>
      <c r="D306" s="116"/>
      <c r="E306" s="99"/>
      <c r="F306" s="99"/>
    </row>
    <row r="307" spans="2:6" x14ac:dyDescent="0.2">
      <c r="B307" s="130"/>
      <c r="C307" s="99"/>
      <c r="D307" s="116"/>
      <c r="E307" s="99"/>
      <c r="F307" s="99"/>
    </row>
    <row r="308" spans="2:6" x14ac:dyDescent="0.2">
      <c r="B308" s="130"/>
      <c r="C308" s="99"/>
      <c r="D308" s="116"/>
      <c r="E308" s="99"/>
      <c r="F308" s="99"/>
    </row>
    <row r="309" spans="2:6" x14ac:dyDescent="0.2">
      <c r="B309" s="130"/>
      <c r="C309" s="99"/>
      <c r="D309" s="116"/>
      <c r="E309" s="99"/>
      <c r="F309" s="99"/>
    </row>
    <row r="310" spans="2:6" x14ac:dyDescent="0.2">
      <c r="B310" s="130"/>
      <c r="C310" s="99"/>
      <c r="D310" s="116"/>
      <c r="E310" s="99"/>
      <c r="F310" s="99"/>
    </row>
    <row r="311" spans="2:6" x14ac:dyDescent="0.2">
      <c r="B311" s="130"/>
      <c r="C311" s="99"/>
      <c r="D311" s="116"/>
      <c r="E311" s="99"/>
      <c r="F311" s="99"/>
    </row>
    <row r="312" spans="2:6" x14ac:dyDescent="0.2">
      <c r="B312" s="130"/>
      <c r="C312" s="99"/>
      <c r="D312" s="116"/>
      <c r="E312" s="99"/>
      <c r="F312" s="99"/>
    </row>
    <row r="313" spans="2:6" x14ac:dyDescent="0.2">
      <c r="B313" s="130"/>
      <c r="C313" s="99"/>
      <c r="D313" s="116"/>
      <c r="E313" s="99"/>
      <c r="F313" s="99"/>
    </row>
    <row r="314" spans="2:6" x14ac:dyDescent="0.2">
      <c r="B314" s="130"/>
      <c r="C314" s="99"/>
      <c r="D314" s="116"/>
      <c r="E314" s="99"/>
      <c r="F314" s="99"/>
    </row>
    <row r="315" spans="2:6" x14ac:dyDescent="0.2">
      <c r="B315" s="130"/>
      <c r="C315" s="99"/>
      <c r="D315" s="116"/>
      <c r="E315" s="99"/>
      <c r="F315" s="99"/>
    </row>
    <row r="316" spans="2:6" x14ac:dyDescent="0.2">
      <c r="B316" s="130"/>
      <c r="C316" s="99"/>
      <c r="D316" s="116"/>
      <c r="E316" s="99"/>
      <c r="F316" s="99"/>
    </row>
    <row r="317" spans="2:6" x14ac:dyDescent="0.2">
      <c r="B317" s="130"/>
      <c r="C317" s="99"/>
      <c r="D317" s="116"/>
      <c r="E317" s="99"/>
      <c r="F317" s="99"/>
    </row>
    <row r="318" spans="2:6" x14ac:dyDescent="0.2">
      <c r="B318" s="130"/>
      <c r="C318" s="99"/>
      <c r="D318" s="116"/>
      <c r="E318" s="99"/>
      <c r="F318" s="99"/>
    </row>
    <row r="319" spans="2:6" x14ac:dyDescent="0.2">
      <c r="B319" s="130"/>
      <c r="C319" s="99"/>
      <c r="D319" s="116"/>
      <c r="E319" s="99"/>
      <c r="F319" s="99"/>
    </row>
    <row r="320" spans="2:6" x14ac:dyDescent="0.2">
      <c r="B320" s="130"/>
      <c r="C320" s="99"/>
      <c r="D320" s="116"/>
      <c r="E320" s="99"/>
      <c r="F320" s="99"/>
    </row>
    <row r="321" spans="2:6" x14ac:dyDescent="0.2">
      <c r="B321" s="130"/>
      <c r="C321" s="99"/>
      <c r="D321" s="116"/>
      <c r="E321" s="99"/>
      <c r="F321" s="99"/>
    </row>
    <row r="322" spans="2:6" x14ac:dyDescent="0.2">
      <c r="B322" s="130"/>
      <c r="C322" s="99"/>
      <c r="D322" s="116"/>
      <c r="E322" s="99"/>
      <c r="F322" s="99"/>
    </row>
    <row r="323" spans="2:6" x14ac:dyDescent="0.2">
      <c r="B323" s="130"/>
      <c r="C323" s="99"/>
      <c r="D323" s="116"/>
      <c r="E323" s="99"/>
      <c r="F323" s="99"/>
    </row>
    <row r="324" spans="2:6" x14ac:dyDescent="0.2">
      <c r="B324" s="130"/>
      <c r="C324" s="99"/>
      <c r="D324" s="116"/>
      <c r="E324" s="99"/>
      <c r="F324" s="99"/>
    </row>
    <row r="325" spans="2:6" x14ac:dyDescent="0.2">
      <c r="B325" s="130"/>
      <c r="C325" s="99"/>
      <c r="D325" s="116"/>
      <c r="E325" s="99"/>
      <c r="F325" s="99"/>
    </row>
    <row r="326" spans="2:6" x14ac:dyDescent="0.2">
      <c r="B326" s="130"/>
      <c r="C326" s="99"/>
      <c r="D326" s="116"/>
      <c r="E326" s="99"/>
      <c r="F326" s="99"/>
    </row>
    <row r="327" spans="2:6" x14ac:dyDescent="0.2">
      <c r="B327" s="130"/>
      <c r="C327" s="99"/>
      <c r="D327" s="116"/>
      <c r="E327" s="99"/>
      <c r="F327" s="99"/>
    </row>
    <row r="328" spans="2:6" x14ac:dyDescent="0.2">
      <c r="B328" s="130"/>
      <c r="C328" s="99"/>
      <c r="D328" s="116"/>
      <c r="E328" s="99"/>
      <c r="F328" s="99"/>
    </row>
    <row r="329" spans="2:6" x14ac:dyDescent="0.2">
      <c r="B329" s="130"/>
      <c r="C329" s="99"/>
      <c r="D329" s="116"/>
      <c r="E329" s="99"/>
      <c r="F329" s="99"/>
    </row>
    <row r="330" spans="2:6" x14ac:dyDescent="0.2">
      <c r="B330" s="130"/>
      <c r="C330" s="99"/>
      <c r="D330" s="116"/>
      <c r="E330" s="99"/>
      <c r="F330" s="99"/>
    </row>
    <row r="331" spans="2:6" x14ac:dyDescent="0.2">
      <c r="B331" s="130"/>
      <c r="C331" s="99"/>
      <c r="D331" s="116"/>
      <c r="E331" s="99"/>
      <c r="F331" s="99"/>
    </row>
    <row r="332" spans="2:6" x14ac:dyDescent="0.2">
      <c r="B332" s="130"/>
      <c r="C332" s="99"/>
      <c r="D332" s="116"/>
      <c r="E332" s="99"/>
      <c r="F332" s="99"/>
    </row>
    <row r="333" spans="2:6" x14ac:dyDescent="0.2">
      <c r="B333" s="130"/>
      <c r="C333" s="99"/>
      <c r="D333" s="116"/>
      <c r="E333" s="99"/>
      <c r="F333" s="99"/>
    </row>
    <row r="334" spans="2:6" x14ac:dyDescent="0.2">
      <c r="B334" s="130"/>
      <c r="C334" s="99"/>
      <c r="D334" s="116"/>
      <c r="E334" s="99"/>
      <c r="F334" s="99"/>
    </row>
    <row r="335" spans="2:6" x14ac:dyDescent="0.2">
      <c r="B335" s="130"/>
      <c r="C335" s="99"/>
      <c r="D335" s="116"/>
      <c r="E335" s="99"/>
      <c r="F335" s="99"/>
    </row>
    <row r="336" spans="2:6" x14ac:dyDescent="0.2">
      <c r="B336" s="130"/>
      <c r="C336" s="99"/>
      <c r="D336" s="116"/>
      <c r="E336" s="99"/>
      <c r="F336" s="99"/>
    </row>
    <row r="337" spans="2:6" x14ac:dyDescent="0.2">
      <c r="B337" s="130"/>
      <c r="C337" s="99"/>
      <c r="D337" s="116"/>
      <c r="E337" s="99"/>
      <c r="F337" s="99"/>
    </row>
    <row r="338" spans="2:6" x14ac:dyDescent="0.2">
      <c r="B338" s="130"/>
      <c r="C338" s="99"/>
      <c r="D338" s="116"/>
      <c r="E338" s="99"/>
      <c r="F338" s="99"/>
    </row>
    <row r="339" spans="2:6" x14ac:dyDescent="0.2">
      <c r="B339" s="130"/>
      <c r="C339" s="99"/>
      <c r="D339" s="116"/>
      <c r="E339" s="99"/>
      <c r="F339" s="99"/>
    </row>
    <row r="340" spans="2:6" x14ac:dyDescent="0.2">
      <c r="B340" s="130"/>
      <c r="C340" s="99"/>
      <c r="D340" s="116"/>
      <c r="E340" s="99"/>
      <c r="F340" s="99"/>
    </row>
    <row r="341" spans="2:6" x14ac:dyDescent="0.2">
      <c r="B341" s="130"/>
      <c r="C341" s="99"/>
      <c r="D341" s="116"/>
      <c r="E341" s="99"/>
      <c r="F341" s="99"/>
    </row>
    <row r="342" spans="2:6" x14ac:dyDescent="0.2">
      <c r="B342" s="130"/>
      <c r="C342" s="99"/>
      <c r="D342" s="116"/>
      <c r="E342" s="99"/>
      <c r="F342" s="99"/>
    </row>
    <row r="343" spans="2:6" x14ac:dyDescent="0.2">
      <c r="B343" s="130"/>
      <c r="C343" s="99"/>
      <c r="D343" s="116"/>
      <c r="E343" s="99"/>
      <c r="F343" s="99"/>
    </row>
    <row r="344" spans="2:6" x14ac:dyDescent="0.2">
      <c r="B344" s="130"/>
      <c r="C344" s="99"/>
      <c r="D344" s="116"/>
      <c r="E344" s="99"/>
      <c r="F344" s="99"/>
    </row>
    <row r="345" spans="2:6" x14ac:dyDescent="0.2">
      <c r="B345" s="130"/>
      <c r="C345" s="99"/>
      <c r="D345" s="116"/>
      <c r="E345" s="99"/>
      <c r="F345" s="99"/>
    </row>
    <row r="346" spans="2:6" x14ac:dyDescent="0.2">
      <c r="B346" s="130"/>
      <c r="C346" s="99"/>
      <c r="D346" s="116"/>
      <c r="E346" s="99"/>
      <c r="F346" s="99"/>
    </row>
    <row r="347" spans="2:6" x14ac:dyDescent="0.2">
      <c r="B347" s="130"/>
      <c r="C347" s="99"/>
      <c r="D347" s="116"/>
      <c r="E347" s="99"/>
      <c r="F347" s="99"/>
    </row>
    <row r="348" spans="2:6" x14ac:dyDescent="0.2">
      <c r="B348" s="130"/>
      <c r="C348" s="99"/>
      <c r="D348" s="116"/>
      <c r="E348" s="99"/>
      <c r="F348" s="99"/>
    </row>
    <row r="349" spans="2:6" x14ac:dyDescent="0.2">
      <c r="B349" s="130"/>
      <c r="C349" s="99"/>
      <c r="D349" s="116"/>
      <c r="E349" s="99"/>
      <c r="F349" s="99"/>
    </row>
    <row r="350" spans="2:6" x14ac:dyDescent="0.2">
      <c r="B350" s="130"/>
      <c r="C350" s="99"/>
      <c r="D350" s="116"/>
      <c r="E350" s="99"/>
      <c r="F350" s="99"/>
    </row>
    <row r="351" spans="2:6" x14ac:dyDescent="0.2">
      <c r="B351" s="130"/>
      <c r="C351" s="99"/>
      <c r="D351" s="116"/>
      <c r="E351" s="99"/>
      <c r="F351" s="99"/>
    </row>
    <row r="352" spans="2:6" x14ac:dyDescent="0.2">
      <c r="B352" s="130"/>
      <c r="C352" s="99"/>
      <c r="D352" s="116"/>
      <c r="E352" s="99"/>
      <c r="F352" s="99"/>
    </row>
    <row r="353" spans="2:6" x14ac:dyDescent="0.2">
      <c r="B353" s="130"/>
      <c r="C353" s="99"/>
      <c r="D353" s="116"/>
      <c r="E353" s="99"/>
      <c r="F353" s="99"/>
    </row>
    <row r="354" spans="2:6" x14ac:dyDescent="0.2">
      <c r="B354" s="130"/>
      <c r="C354" s="99"/>
      <c r="D354" s="116"/>
      <c r="E354" s="99"/>
      <c r="F354" s="99"/>
    </row>
    <row r="355" spans="2:6" x14ac:dyDescent="0.2">
      <c r="B355" s="130"/>
      <c r="C355" s="99"/>
      <c r="D355" s="116"/>
      <c r="E355" s="99"/>
      <c r="F355" s="99"/>
    </row>
    <row r="356" spans="2:6" x14ac:dyDescent="0.2">
      <c r="B356" s="130"/>
      <c r="C356" s="99"/>
      <c r="D356" s="116"/>
      <c r="E356" s="99"/>
      <c r="F356" s="99"/>
    </row>
    <row r="357" spans="2:6" x14ac:dyDescent="0.2">
      <c r="B357" s="130"/>
      <c r="C357" s="99"/>
      <c r="D357" s="116"/>
      <c r="E357" s="99"/>
      <c r="F357" s="99"/>
    </row>
    <row r="358" spans="2:6" x14ac:dyDescent="0.2">
      <c r="B358" s="130"/>
      <c r="C358" s="99"/>
      <c r="D358" s="116"/>
      <c r="E358" s="99"/>
      <c r="F358" s="99"/>
    </row>
    <row r="359" spans="2:6" x14ac:dyDescent="0.2">
      <c r="B359" s="130"/>
      <c r="C359" s="99"/>
      <c r="D359" s="116"/>
      <c r="E359" s="99"/>
      <c r="F359" s="99"/>
    </row>
    <row r="360" spans="2:6" x14ac:dyDescent="0.2">
      <c r="B360" s="130"/>
      <c r="C360" s="99"/>
      <c r="D360" s="116"/>
      <c r="E360" s="99"/>
      <c r="F360" s="99"/>
    </row>
    <row r="361" spans="2:6" x14ac:dyDescent="0.2">
      <c r="B361" s="130"/>
      <c r="C361" s="99"/>
      <c r="D361" s="116"/>
      <c r="E361" s="99"/>
      <c r="F361" s="99"/>
    </row>
    <row r="362" spans="2:6" x14ac:dyDescent="0.2">
      <c r="B362" s="130"/>
      <c r="C362" s="99"/>
      <c r="D362" s="116"/>
      <c r="E362" s="99"/>
      <c r="F362" s="99"/>
    </row>
    <row r="363" spans="2:6" x14ac:dyDescent="0.2">
      <c r="B363" s="130"/>
      <c r="C363" s="99"/>
      <c r="D363" s="116"/>
      <c r="E363" s="99"/>
      <c r="F363" s="99"/>
    </row>
    <row r="364" spans="2:6" x14ac:dyDescent="0.2">
      <c r="B364" s="130"/>
      <c r="C364" s="99"/>
      <c r="D364" s="116"/>
      <c r="E364" s="99"/>
      <c r="F364" s="99"/>
    </row>
    <row r="365" spans="2:6" x14ac:dyDescent="0.2">
      <c r="B365" s="130"/>
      <c r="C365" s="99"/>
      <c r="D365" s="116"/>
      <c r="E365" s="99"/>
      <c r="F365" s="99"/>
    </row>
    <row r="366" spans="2:6" x14ac:dyDescent="0.2">
      <c r="B366" s="130"/>
      <c r="C366" s="99"/>
      <c r="D366" s="116"/>
      <c r="E366" s="99"/>
      <c r="F366" s="99"/>
    </row>
    <row r="367" spans="2:6" x14ac:dyDescent="0.2">
      <c r="B367" s="130"/>
      <c r="C367" s="99"/>
      <c r="D367" s="116"/>
      <c r="E367" s="99"/>
      <c r="F367" s="99"/>
    </row>
    <row r="368" spans="2:6" x14ac:dyDescent="0.2">
      <c r="B368" s="130"/>
      <c r="C368" s="99"/>
      <c r="D368" s="116"/>
      <c r="E368" s="99"/>
      <c r="F368" s="99"/>
    </row>
    <row r="369" spans="2:6" x14ac:dyDescent="0.2">
      <c r="B369" s="130"/>
      <c r="C369" s="99"/>
      <c r="D369" s="116"/>
      <c r="E369" s="99"/>
      <c r="F369" s="99"/>
    </row>
    <row r="370" spans="2:6" x14ac:dyDescent="0.2">
      <c r="B370" s="130"/>
      <c r="C370" s="99"/>
      <c r="D370" s="116"/>
      <c r="E370" s="99"/>
      <c r="F370" s="99"/>
    </row>
    <row r="371" spans="2:6" x14ac:dyDescent="0.2">
      <c r="B371" s="130"/>
      <c r="C371" s="99"/>
      <c r="D371" s="116"/>
      <c r="E371" s="99"/>
      <c r="F371" s="99"/>
    </row>
    <row r="372" spans="2:6" x14ac:dyDescent="0.2">
      <c r="B372" s="130"/>
      <c r="C372" s="99"/>
      <c r="D372" s="116"/>
      <c r="E372" s="99"/>
      <c r="F372" s="99"/>
    </row>
    <row r="373" spans="2:6" x14ac:dyDescent="0.2">
      <c r="B373" s="130"/>
      <c r="C373" s="99"/>
      <c r="D373" s="116"/>
      <c r="E373" s="99"/>
      <c r="F373" s="99"/>
    </row>
    <row r="374" spans="2:6" x14ac:dyDescent="0.2">
      <c r="B374" s="130"/>
      <c r="C374" s="99"/>
      <c r="D374" s="116"/>
      <c r="E374" s="99"/>
      <c r="F374" s="99"/>
    </row>
    <row r="375" spans="2:6" x14ac:dyDescent="0.2">
      <c r="B375" s="130"/>
      <c r="C375" s="99"/>
      <c r="D375" s="116"/>
      <c r="E375" s="99"/>
      <c r="F375" s="99"/>
    </row>
    <row r="376" spans="2:6" x14ac:dyDescent="0.2">
      <c r="B376" s="130"/>
      <c r="C376" s="99"/>
      <c r="D376" s="116"/>
      <c r="E376" s="99"/>
      <c r="F376" s="99"/>
    </row>
    <row r="377" spans="2:6" x14ac:dyDescent="0.2">
      <c r="B377" s="130"/>
      <c r="C377" s="99"/>
      <c r="D377" s="116"/>
      <c r="E377" s="99"/>
      <c r="F377" s="99"/>
    </row>
    <row r="378" spans="2:6" x14ac:dyDescent="0.2">
      <c r="B378" s="130"/>
      <c r="C378" s="99"/>
      <c r="D378" s="116"/>
      <c r="E378" s="99"/>
      <c r="F378" s="99"/>
    </row>
    <row r="379" spans="2:6" x14ac:dyDescent="0.2">
      <c r="B379" s="130"/>
      <c r="C379" s="99"/>
      <c r="D379" s="116"/>
      <c r="E379" s="99"/>
      <c r="F379" s="99"/>
    </row>
    <row r="380" spans="2:6" x14ac:dyDescent="0.2">
      <c r="B380" s="130"/>
      <c r="C380" s="99"/>
      <c r="D380" s="116"/>
      <c r="E380" s="99"/>
      <c r="F380" s="99"/>
    </row>
    <row r="381" spans="2:6" x14ac:dyDescent="0.2">
      <c r="B381" s="130"/>
      <c r="C381" s="99"/>
      <c r="D381" s="116"/>
      <c r="E381" s="99"/>
      <c r="F381" s="99"/>
    </row>
    <row r="382" spans="2:6" x14ac:dyDescent="0.2">
      <c r="B382" s="130"/>
      <c r="C382" s="99"/>
      <c r="D382" s="116"/>
      <c r="E382" s="99"/>
      <c r="F382" s="99"/>
    </row>
    <row r="383" spans="2:6" x14ac:dyDescent="0.2">
      <c r="B383" s="130"/>
      <c r="C383" s="99"/>
      <c r="D383" s="116"/>
      <c r="E383" s="99"/>
      <c r="F383" s="99"/>
    </row>
    <row r="384" spans="2:6" x14ac:dyDescent="0.2">
      <c r="B384" s="130"/>
      <c r="C384" s="99"/>
      <c r="D384" s="116"/>
      <c r="E384" s="99"/>
      <c r="F384" s="99"/>
    </row>
    <row r="385" spans="2:6" x14ac:dyDescent="0.2">
      <c r="B385" s="130"/>
      <c r="C385" s="99"/>
      <c r="D385" s="116"/>
      <c r="E385" s="99"/>
      <c r="F385" s="99"/>
    </row>
    <row r="386" spans="2:6" x14ac:dyDescent="0.2">
      <c r="B386" s="130"/>
      <c r="C386" s="99"/>
      <c r="D386" s="116"/>
      <c r="E386" s="99"/>
      <c r="F386" s="99"/>
    </row>
    <row r="387" spans="2:6" x14ac:dyDescent="0.2">
      <c r="B387" s="130"/>
      <c r="C387" s="99"/>
      <c r="D387" s="116"/>
      <c r="E387" s="99"/>
      <c r="F387" s="99"/>
    </row>
    <row r="388" spans="2:6" x14ac:dyDescent="0.2">
      <c r="B388" s="130"/>
      <c r="C388" s="99"/>
      <c r="D388" s="116"/>
      <c r="E388" s="99"/>
      <c r="F388" s="99"/>
    </row>
    <row r="389" spans="2:6" x14ac:dyDescent="0.2">
      <c r="B389" s="130"/>
      <c r="C389" s="99"/>
      <c r="D389" s="116"/>
      <c r="E389" s="99"/>
      <c r="F389" s="99"/>
    </row>
    <row r="390" spans="2:6" x14ac:dyDescent="0.2">
      <c r="B390" s="130"/>
      <c r="C390" s="99"/>
      <c r="D390" s="116"/>
      <c r="E390" s="99"/>
      <c r="F390" s="99"/>
    </row>
    <row r="391" spans="2:6" x14ac:dyDescent="0.2">
      <c r="B391" s="130"/>
      <c r="C391" s="99"/>
      <c r="D391" s="116"/>
      <c r="E391" s="99"/>
      <c r="F391" s="99"/>
    </row>
    <row r="392" spans="2:6" x14ac:dyDescent="0.2">
      <c r="B392" s="130"/>
      <c r="C392" s="99"/>
      <c r="D392" s="116"/>
      <c r="E392" s="99"/>
      <c r="F392" s="99"/>
    </row>
    <row r="393" spans="2:6" x14ac:dyDescent="0.2">
      <c r="B393" s="130"/>
      <c r="C393" s="99"/>
      <c r="D393" s="116"/>
      <c r="E393" s="99"/>
      <c r="F393" s="99"/>
    </row>
    <row r="394" spans="2:6" x14ac:dyDescent="0.2">
      <c r="B394" s="130"/>
      <c r="C394" s="99"/>
      <c r="D394" s="116"/>
      <c r="E394" s="99"/>
      <c r="F394" s="99"/>
    </row>
    <row r="395" spans="2:6" x14ac:dyDescent="0.2">
      <c r="B395" s="130"/>
      <c r="C395" s="99"/>
      <c r="D395" s="116"/>
      <c r="E395" s="99"/>
      <c r="F395" s="99"/>
    </row>
    <row r="396" spans="2:6" x14ac:dyDescent="0.2">
      <c r="B396" s="130"/>
      <c r="C396" s="99"/>
      <c r="D396" s="116"/>
      <c r="E396" s="99"/>
      <c r="F396" s="99"/>
    </row>
    <row r="397" spans="2:6" x14ac:dyDescent="0.2">
      <c r="B397" s="130"/>
      <c r="C397" s="99"/>
      <c r="D397" s="116"/>
      <c r="E397" s="99"/>
      <c r="F397" s="99"/>
    </row>
    <row r="398" spans="2:6" x14ac:dyDescent="0.2">
      <c r="B398" s="130"/>
      <c r="C398" s="99"/>
      <c r="D398" s="116"/>
      <c r="E398" s="99"/>
      <c r="F398" s="99"/>
    </row>
    <row r="399" spans="2:6" x14ac:dyDescent="0.2">
      <c r="B399" s="130"/>
      <c r="C399" s="99"/>
      <c r="D399" s="116"/>
      <c r="E399" s="99"/>
      <c r="F399" s="99"/>
    </row>
    <row r="400" spans="2:6" x14ac:dyDescent="0.2">
      <c r="B400" s="130"/>
      <c r="C400" s="99"/>
      <c r="D400" s="116"/>
      <c r="E400" s="99"/>
      <c r="F400" s="99"/>
    </row>
    <row r="401" spans="2:6" x14ac:dyDescent="0.2">
      <c r="B401" s="130"/>
      <c r="C401" s="99"/>
      <c r="D401" s="116"/>
      <c r="E401" s="99"/>
      <c r="F401" s="99"/>
    </row>
    <row r="402" spans="2:6" x14ac:dyDescent="0.2">
      <c r="B402" s="130"/>
      <c r="C402" s="99"/>
      <c r="D402" s="116"/>
      <c r="E402" s="99"/>
      <c r="F402" s="99"/>
    </row>
    <row r="403" spans="2:6" x14ac:dyDescent="0.2">
      <c r="B403" s="130"/>
      <c r="C403" s="99"/>
      <c r="D403" s="116"/>
      <c r="E403" s="99"/>
      <c r="F403" s="99"/>
    </row>
    <row r="404" spans="2:6" x14ac:dyDescent="0.2">
      <c r="B404" s="130"/>
      <c r="C404" s="99"/>
      <c r="D404" s="116"/>
      <c r="E404" s="99"/>
      <c r="F404" s="99"/>
    </row>
    <row r="405" spans="2:6" x14ac:dyDescent="0.2">
      <c r="B405" s="130"/>
      <c r="C405" s="99"/>
      <c r="D405" s="116"/>
      <c r="E405" s="99"/>
      <c r="F405" s="99"/>
    </row>
    <row r="406" spans="2:6" x14ac:dyDescent="0.2">
      <c r="B406" s="130"/>
      <c r="C406" s="99"/>
      <c r="D406" s="116"/>
      <c r="E406" s="99"/>
      <c r="F406" s="99"/>
    </row>
    <row r="407" spans="2:6" x14ac:dyDescent="0.2">
      <c r="B407" s="130"/>
      <c r="C407" s="99"/>
      <c r="D407" s="116"/>
      <c r="E407" s="99"/>
      <c r="F407" s="99"/>
    </row>
    <row r="408" spans="2:6" x14ac:dyDescent="0.2">
      <c r="B408" s="130"/>
      <c r="C408" s="99"/>
      <c r="D408" s="116"/>
      <c r="E408" s="99"/>
      <c r="F408" s="99"/>
    </row>
    <row r="409" spans="2:6" x14ac:dyDescent="0.2">
      <c r="B409" s="130"/>
      <c r="C409" s="99"/>
      <c r="D409" s="116"/>
      <c r="E409" s="99"/>
      <c r="F409" s="99"/>
    </row>
    <row r="410" spans="2:6" x14ac:dyDescent="0.2">
      <c r="B410" s="130"/>
      <c r="C410" s="99"/>
      <c r="D410" s="116"/>
      <c r="E410" s="99"/>
      <c r="F410" s="99"/>
    </row>
    <row r="411" spans="2:6" x14ac:dyDescent="0.2">
      <c r="B411" s="130"/>
      <c r="C411" s="99"/>
      <c r="D411" s="116"/>
      <c r="E411" s="99"/>
      <c r="F411" s="99"/>
    </row>
    <row r="412" spans="2:6" x14ac:dyDescent="0.2">
      <c r="B412" s="130"/>
      <c r="C412" s="99"/>
      <c r="D412" s="116"/>
      <c r="E412" s="99"/>
      <c r="F412" s="99"/>
    </row>
    <row r="413" spans="2:6" x14ac:dyDescent="0.2">
      <c r="B413" s="130"/>
      <c r="C413" s="99"/>
      <c r="D413" s="116"/>
      <c r="E413" s="99"/>
      <c r="F413" s="99"/>
    </row>
    <row r="414" spans="2:6" x14ac:dyDescent="0.2">
      <c r="B414" s="130"/>
      <c r="C414" s="99"/>
      <c r="D414" s="116"/>
      <c r="E414" s="99"/>
      <c r="F414" s="99"/>
    </row>
    <row r="415" spans="2:6" x14ac:dyDescent="0.2">
      <c r="B415" s="130"/>
      <c r="C415" s="99"/>
      <c r="D415" s="116"/>
      <c r="E415" s="99"/>
      <c r="F415" s="99"/>
    </row>
    <row r="416" spans="2:6" x14ac:dyDescent="0.2">
      <c r="B416" s="130"/>
      <c r="C416" s="99"/>
      <c r="D416" s="116"/>
      <c r="E416" s="99"/>
      <c r="F416" s="99"/>
    </row>
    <row r="417" spans="2:6" x14ac:dyDescent="0.2">
      <c r="B417" s="130"/>
      <c r="C417" s="99"/>
      <c r="D417" s="116"/>
      <c r="E417" s="99"/>
      <c r="F417" s="99"/>
    </row>
    <row r="418" spans="2:6" x14ac:dyDescent="0.2">
      <c r="B418" s="130"/>
      <c r="C418" s="99"/>
      <c r="D418" s="116"/>
      <c r="E418" s="99"/>
      <c r="F418" s="99"/>
    </row>
    <row r="419" spans="2:6" x14ac:dyDescent="0.2">
      <c r="B419" s="130"/>
      <c r="C419" s="99"/>
      <c r="D419" s="116"/>
      <c r="E419" s="99"/>
      <c r="F419" s="99"/>
    </row>
    <row r="420" spans="2:6" x14ac:dyDescent="0.2">
      <c r="B420" s="130"/>
      <c r="C420" s="99"/>
      <c r="D420" s="116"/>
      <c r="E420" s="99"/>
      <c r="F420" s="99"/>
    </row>
    <row r="421" spans="2:6" x14ac:dyDescent="0.2">
      <c r="B421" s="130"/>
      <c r="C421" s="99"/>
      <c r="D421" s="116"/>
      <c r="E421" s="99"/>
      <c r="F421" s="99"/>
    </row>
    <row r="422" spans="2:6" x14ac:dyDescent="0.2">
      <c r="B422" s="130"/>
      <c r="C422" s="99"/>
      <c r="D422" s="116"/>
      <c r="E422" s="99"/>
      <c r="F422" s="99"/>
    </row>
    <row r="423" spans="2:6" x14ac:dyDescent="0.2">
      <c r="B423" s="130"/>
      <c r="C423" s="99"/>
      <c r="D423" s="116"/>
      <c r="E423" s="99"/>
      <c r="F423" s="99"/>
    </row>
    <row r="424" spans="2:6" x14ac:dyDescent="0.2">
      <c r="B424" s="130"/>
      <c r="C424" s="99"/>
      <c r="D424" s="116"/>
      <c r="E424" s="99"/>
      <c r="F424" s="99"/>
    </row>
    <row r="425" spans="2:6" x14ac:dyDescent="0.2">
      <c r="B425" s="130"/>
      <c r="C425" s="99"/>
      <c r="D425" s="116"/>
      <c r="E425" s="99"/>
      <c r="F425" s="99"/>
    </row>
    <row r="426" spans="2:6" x14ac:dyDescent="0.2">
      <c r="B426" s="130"/>
      <c r="C426" s="99"/>
      <c r="D426" s="116"/>
      <c r="E426" s="99"/>
      <c r="F426" s="99"/>
    </row>
    <row r="427" spans="2:6" x14ac:dyDescent="0.2">
      <c r="B427" s="130"/>
      <c r="C427" s="99"/>
      <c r="D427" s="116"/>
      <c r="E427" s="99"/>
      <c r="F427" s="99"/>
    </row>
    <row r="428" spans="2:6" x14ac:dyDescent="0.2">
      <c r="B428" s="130"/>
      <c r="C428" s="99"/>
      <c r="D428" s="116"/>
      <c r="E428" s="99"/>
      <c r="F428" s="99"/>
    </row>
    <row r="429" spans="2:6" x14ac:dyDescent="0.2">
      <c r="B429" s="130"/>
      <c r="C429" s="99"/>
      <c r="D429" s="116"/>
      <c r="E429" s="99"/>
      <c r="F429" s="99"/>
    </row>
    <row r="430" spans="2:6" x14ac:dyDescent="0.2">
      <c r="B430" s="130"/>
      <c r="C430" s="99"/>
      <c r="D430" s="116"/>
      <c r="E430" s="99"/>
      <c r="F430" s="99"/>
    </row>
    <row r="431" spans="2:6" x14ac:dyDescent="0.2">
      <c r="B431" s="130"/>
      <c r="C431" s="99"/>
      <c r="D431" s="116"/>
      <c r="E431" s="99"/>
      <c r="F431" s="99"/>
    </row>
    <row r="432" spans="2:6" x14ac:dyDescent="0.2">
      <c r="B432" s="130"/>
      <c r="C432" s="99"/>
      <c r="D432" s="116"/>
      <c r="E432" s="99"/>
      <c r="F432" s="99"/>
    </row>
    <row r="433" spans="2:6" x14ac:dyDescent="0.2">
      <c r="B433" s="130"/>
      <c r="C433" s="99"/>
      <c r="D433" s="116"/>
      <c r="E433" s="99"/>
      <c r="F433" s="99"/>
    </row>
    <row r="434" spans="2:6" x14ac:dyDescent="0.2">
      <c r="B434" s="130"/>
      <c r="C434" s="99"/>
      <c r="D434" s="116"/>
      <c r="E434" s="99"/>
      <c r="F434" s="99"/>
    </row>
    <row r="435" spans="2:6" x14ac:dyDescent="0.2">
      <c r="B435" s="130"/>
      <c r="C435" s="99"/>
      <c r="D435" s="116"/>
      <c r="E435" s="99"/>
      <c r="F435" s="99"/>
    </row>
    <row r="436" spans="2:6" x14ac:dyDescent="0.2">
      <c r="B436" s="130"/>
      <c r="C436" s="99"/>
      <c r="D436" s="116"/>
      <c r="E436" s="99"/>
      <c r="F436" s="99"/>
    </row>
    <row r="437" spans="2:6" x14ac:dyDescent="0.2">
      <c r="B437" s="130"/>
      <c r="C437" s="99"/>
      <c r="D437" s="116"/>
      <c r="E437" s="99"/>
      <c r="F437" s="99"/>
    </row>
    <row r="438" spans="2:6" x14ac:dyDescent="0.2">
      <c r="B438" s="130"/>
      <c r="C438" s="99"/>
      <c r="D438" s="116"/>
      <c r="E438" s="99"/>
      <c r="F438" s="99"/>
    </row>
    <row r="439" spans="2:6" x14ac:dyDescent="0.2">
      <c r="B439" s="130"/>
      <c r="C439" s="99"/>
      <c r="D439" s="116"/>
      <c r="E439" s="99"/>
      <c r="F439" s="99"/>
    </row>
    <row r="440" spans="2:6" x14ac:dyDescent="0.2">
      <c r="B440" s="130"/>
      <c r="C440" s="99"/>
      <c r="D440" s="116"/>
      <c r="E440" s="99"/>
      <c r="F440" s="99"/>
    </row>
    <row r="441" spans="2:6" x14ac:dyDescent="0.2">
      <c r="B441" s="130"/>
      <c r="C441" s="99"/>
      <c r="D441" s="116"/>
      <c r="E441" s="99"/>
      <c r="F441" s="99"/>
    </row>
    <row r="442" spans="2:6" x14ac:dyDescent="0.2">
      <c r="B442" s="130"/>
      <c r="C442" s="99"/>
      <c r="D442" s="116"/>
      <c r="E442" s="99"/>
      <c r="F442" s="99"/>
    </row>
    <row r="443" spans="2:6" x14ac:dyDescent="0.2">
      <c r="B443" s="130"/>
      <c r="C443" s="99"/>
      <c r="D443" s="116"/>
      <c r="E443" s="99"/>
      <c r="F443" s="99"/>
    </row>
    <row r="444" spans="2:6" x14ac:dyDescent="0.2">
      <c r="B444" s="130"/>
      <c r="C444" s="99"/>
      <c r="D444" s="116"/>
      <c r="E444" s="99"/>
      <c r="F444" s="99"/>
    </row>
    <row r="445" spans="2:6" x14ac:dyDescent="0.2">
      <c r="B445" s="130"/>
      <c r="C445" s="99"/>
      <c r="D445" s="116"/>
      <c r="E445" s="99"/>
      <c r="F445" s="99"/>
    </row>
    <row r="446" spans="2:6" x14ac:dyDescent="0.2">
      <c r="B446" s="130"/>
      <c r="C446" s="99"/>
      <c r="D446" s="116"/>
      <c r="E446" s="99"/>
      <c r="F446" s="99"/>
    </row>
    <row r="447" spans="2:6" x14ac:dyDescent="0.2">
      <c r="B447" s="130"/>
      <c r="C447" s="99"/>
      <c r="D447" s="116"/>
      <c r="E447" s="99"/>
      <c r="F447" s="99"/>
    </row>
    <row r="448" spans="2:6" x14ac:dyDescent="0.2">
      <c r="B448" s="130"/>
      <c r="C448" s="99"/>
      <c r="D448" s="116"/>
      <c r="E448" s="99"/>
      <c r="F448" s="99"/>
    </row>
    <row r="449" spans="2:6" x14ac:dyDescent="0.2">
      <c r="B449" s="130"/>
      <c r="C449" s="99"/>
      <c r="D449" s="116"/>
      <c r="E449" s="99"/>
      <c r="F449" s="99"/>
    </row>
    <row r="450" spans="2:6" x14ac:dyDescent="0.2">
      <c r="B450" s="130"/>
      <c r="C450" s="99"/>
      <c r="D450" s="116"/>
      <c r="E450" s="99"/>
      <c r="F450" s="99"/>
    </row>
    <row r="451" spans="2:6" x14ac:dyDescent="0.2">
      <c r="B451" s="130"/>
      <c r="C451" s="99"/>
      <c r="D451" s="116"/>
      <c r="E451" s="99"/>
      <c r="F451" s="99"/>
    </row>
    <row r="452" spans="2:6" x14ac:dyDescent="0.2">
      <c r="B452" s="130"/>
      <c r="C452" s="99"/>
      <c r="D452" s="116"/>
      <c r="E452" s="99"/>
      <c r="F452" s="99"/>
    </row>
    <row r="453" spans="2:6" x14ac:dyDescent="0.2">
      <c r="B453" s="130"/>
      <c r="C453" s="99"/>
      <c r="D453" s="116"/>
      <c r="E453" s="99"/>
      <c r="F453" s="99"/>
    </row>
    <row r="454" spans="2:6" x14ac:dyDescent="0.2">
      <c r="B454" s="130"/>
      <c r="C454" s="99"/>
      <c r="D454" s="116"/>
      <c r="E454" s="99"/>
      <c r="F454" s="99"/>
    </row>
    <row r="455" spans="2:6" x14ac:dyDescent="0.2">
      <c r="B455" s="130"/>
      <c r="C455" s="99"/>
      <c r="D455" s="116"/>
      <c r="E455" s="99"/>
      <c r="F455" s="99"/>
    </row>
    <row r="456" spans="2:6" x14ac:dyDescent="0.2">
      <c r="B456" s="130"/>
      <c r="C456" s="99"/>
      <c r="D456" s="116"/>
      <c r="E456" s="99"/>
      <c r="F456" s="99"/>
    </row>
    <row r="457" spans="2:6" x14ac:dyDescent="0.2">
      <c r="B457" s="130"/>
      <c r="C457" s="99"/>
      <c r="D457" s="116"/>
      <c r="E457" s="99"/>
      <c r="F457" s="99"/>
    </row>
    <row r="458" spans="2:6" x14ac:dyDescent="0.2">
      <c r="B458" s="130"/>
      <c r="C458" s="99"/>
      <c r="D458" s="116"/>
      <c r="E458" s="99"/>
      <c r="F458" s="99"/>
    </row>
    <row r="459" spans="2:6" x14ac:dyDescent="0.2">
      <c r="B459" s="130"/>
      <c r="C459" s="99"/>
      <c r="D459" s="116"/>
      <c r="E459" s="99"/>
      <c r="F459" s="99"/>
    </row>
  </sheetData>
  <sheetProtection password="CC33" sheet="1" objects="1" scenarios="1" selectLockedCells="1"/>
  <mergeCells count="3">
    <mergeCell ref="B3:G3"/>
    <mergeCell ref="B4:G4"/>
    <mergeCell ref="A2:G2"/>
  </mergeCells>
  <phoneticPr fontId="3" type="noConversion"/>
  <pageMargins left="0.75" right="0.75" top="1" bottom="1" header="0.5" footer="0.5"/>
  <pageSetup scale="60" fitToWidth="3" fitToHeight="2" orientation="portrait" horizontalDpi="300" vertic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59999389629810485"/>
    <pageSetUpPr fitToPage="1"/>
  </sheetPr>
  <dimension ref="A1:BN372"/>
  <sheetViews>
    <sheetView tabSelected="1" zoomScale="90" zoomScaleNormal="90" zoomScalePageLayoutView="9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8.83203125" defaultRowHeight="16" x14ac:dyDescent="0.2"/>
  <cols>
    <col min="1" max="1" width="9.1640625" style="121" customWidth="1"/>
    <col min="2" max="2" width="55.6640625" style="110" customWidth="1"/>
    <col min="3" max="3" width="15.33203125" style="111" customWidth="1"/>
    <col min="4" max="4" width="14.6640625" style="111" customWidth="1"/>
    <col min="5" max="5" width="17.33203125" style="112" customWidth="1"/>
    <col min="6" max="66" width="8.83203125" style="112" customWidth="1"/>
    <col min="67" max="16384" width="8.83203125" style="91"/>
  </cols>
  <sheetData>
    <row r="1" spans="1:66" ht="54" customHeight="1" x14ac:dyDescent="0.2"/>
    <row r="2" spans="1:66" ht="51" customHeight="1" x14ac:dyDescent="0.25">
      <c r="A2" s="728" t="s">
        <v>295</v>
      </c>
      <c r="B2" s="729"/>
      <c r="C2" s="729"/>
      <c r="D2" s="729"/>
      <c r="E2" s="729"/>
      <c r="F2" s="379"/>
      <c r="G2" s="379"/>
      <c r="H2" s="379"/>
      <c r="I2" s="379"/>
      <c r="J2" s="379"/>
      <c r="K2" s="379"/>
      <c r="L2" s="379"/>
      <c r="M2" s="379"/>
      <c r="N2" s="379"/>
      <c r="O2" s="379"/>
      <c r="P2" s="379"/>
      <c r="Q2" s="379"/>
      <c r="R2" s="379"/>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row>
    <row r="3" spans="1:66" s="69" customFormat="1" ht="20" x14ac:dyDescent="0.2">
      <c r="A3" s="196"/>
      <c r="B3" s="730" t="s">
        <v>67</v>
      </c>
      <c r="C3" s="731"/>
      <c r="D3" s="731"/>
      <c r="E3" s="732"/>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row>
    <row r="4" spans="1:66" s="77" customFormat="1" x14ac:dyDescent="0.2">
      <c r="A4" s="197"/>
      <c r="B4" s="70"/>
      <c r="C4" s="71"/>
      <c r="D4" s="71"/>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row>
    <row r="5" spans="1:66" s="75" customFormat="1" x14ac:dyDescent="0.2">
      <c r="A5" s="198"/>
      <c r="B5" s="506" t="s">
        <v>163</v>
      </c>
      <c r="C5" s="507"/>
      <c r="D5" s="508"/>
      <c r="E5" s="509"/>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row>
    <row r="6" spans="1:66" s="77" customFormat="1" x14ac:dyDescent="0.2">
      <c r="A6" s="197"/>
      <c r="B6" s="345"/>
      <c r="C6" s="346"/>
      <c r="D6" s="346"/>
      <c r="E6" s="318"/>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row>
    <row r="7" spans="1:66" s="78" customFormat="1" x14ac:dyDescent="0.2">
      <c r="A7" s="81"/>
      <c r="B7" s="359" t="s">
        <v>68</v>
      </c>
      <c r="C7" s="366">
        <v>0</v>
      </c>
      <c r="D7" s="343"/>
      <c r="E7" s="353"/>
    </row>
    <row r="8" spans="1:66" s="80" customFormat="1" x14ac:dyDescent="0.2">
      <c r="A8" s="199"/>
      <c r="B8" s="360" t="s">
        <v>69</v>
      </c>
      <c r="C8" s="367">
        <v>0</v>
      </c>
      <c r="D8" s="346"/>
      <c r="E8" s="354"/>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row>
    <row r="9" spans="1:66" s="81" customFormat="1" x14ac:dyDescent="0.2">
      <c r="B9" s="359"/>
      <c r="C9" s="355"/>
      <c r="D9" s="343"/>
      <c r="E9" s="353"/>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row>
    <row r="10" spans="1:66" s="82" customFormat="1" x14ac:dyDescent="0.2">
      <c r="A10" s="197"/>
      <c r="B10" s="359" t="s">
        <v>70</v>
      </c>
      <c r="C10" s="355"/>
      <c r="D10" s="346"/>
      <c r="E10" s="318"/>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row>
    <row r="11" spans="1:66" s="81" customFormat="1" x14ac:dyDescent="0.2">
      <c r="B11" s="359" t="s">
        <v>286</v>
      </c>
      <c r="C11" s="366">
        <v>0</v>
      </c>
      <c r="D11" s="343"/>
      <c r="E11" s="353"/>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row>
    <row r="12" spans="1:66" s="82" customFormat="1" ht="17" thickBot="1" x14ac:dyDescent="0.25">
      <c r="A12" s="197"/>
      <c r="B12" s="359"/>
      <c r="C12" s="355"/>
      <c r="D12" s="346"/>
      <c r="E12" s="318"/>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row>
    <row r="13" spans="1:66" s="84" customFormat="1" ht="17" thickBot="1" x14ac:dyDescent="0.25">
      <c r="B13" s="361" t="s">
        <v>71</v>
      </c>
      <c r="C13" s="363">
        <f>C7-C8-C11</f>
        <v>0</v>
      </c>
      <c r="D13" s="343"/>
      <c r="E13" s="356"/>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row>
    <row r="14" spans="1:66" s="81" customFormat="1" x14ac:dyDescent="0.2">
      <c r="B14" s="347"/>
      <c r="C14" s="355"/>
      <c r="D14" s="343"/>
      <c r="E14" s="353"/>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row>
    <row r="15" spans="1:66" s="81" customFormat="1" x14ac:dyDescent="0.2">
      <c r="B15" s="359" t="s">
        <v>72</v>
      </c>
      <c r="C15" s="355"/>
      <c r="D15" s="343"/>
      <c r="E15" s="353"/>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row>
    <row r="16" spans="1:66" s="85" customFormat="1" ht="17" thickBot="1" x14ac:dyDescent="0.25">
      <c r="A16" s="197"/>
      <c r="B16" s="359" t="s">
        <v>73</v>
      </c>
      <c r="C16" s="355"/>
      <c r="D16" s="346"/>
      <c r="E16" s="318"/>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row>
    <row r="17" spans="1:66" s="81" customFormat="1" ht="17" thickBot="1" x14ac:dyDescent="0.25">
      <c r="B17" s="359" t="s">
        <v>74</v>
      </c>
      <c r="C17" s="355"/>
      <c r="D17" s="363">
        <f>C13*12.5</f>
        <v>0</v>
      </c>
      <c r="E17" s="353"/>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row>
    <row r="18" spans="1:66" s="84" customFormat="1" x14ac:dyDescent="0.2">
      <c r="B18" s="360"/>
      <c r="C18" s="355"/>
      <c r="D18" s="348"/>
      <c r="E18" s="356"/>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row>
    <row r="19" spans="1:66" s="82" customFormat="1" x14ac:dyDescent="0.2">
      <c r="A19" s="197"/>
      <c r="B19" s="347" t="s">
        <v>75</v>
      </c>
      <c r="C19" s="355"/>
      <c r="D19" s="346"/>
      <c r="E19" s="318"/>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row>
    <row r="20" spans="1:66" s="81" customFormat="1" x14ac:dyDescent="0.2">
      <c r="B20" s="359" t="s">
        <v>76</v>
      </c>
      <c r="C20" s="341">
        <v>0</v>
      </c>
      <c r="D20" s="348"/>
      <c r="E20" s="353"/>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row>
    <row r="21" spans="1:66" s="81" customFormat="1" x14ac:dyDescent="0.2">
      <c r="B21" s="359" t="s">
        <v>77</v>
      </c>
      <c r="C21" s="341">
        <v>0</v>
      </c>
      <c r="D21" s="348"/>
      <c r="E21" s="353"/>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row>
    <row r="22" spans="1:66" s="81" customFormat="1" ht="17" thickBot="1" x14ac:dyDescent="0.25">
      <c r="B22" s="359" t="s">
        <v>78</v>
      </c>
      <c r="C22" s="366">
        <v>0</v>
      </c>
      <c r="D22" s="348"/>
      <c r="E22" s="353"/>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row>
    <row r="23" spans="1:66" s="81" customFormat="1" ht="17" thickBot="1" x14ac:dyDescent="0.25">
      <c r="B23" s="359" t="s">
        <v>285</v>
      </c>
      <c r="C23" s="355"/>
      <c r="D23" s="365">
        <f>C20+C21+C22</f>
        <v>0</v>
      </c>
      <c r="E23" s="353"/>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row>
    <row r="24" spans="1:66" s="81" customFormat="1" ht="17" thickBot="1" x14ac:dyDescent="0.25">
      <c r="B24" s="347"/>
      <c r="C24" s="355"/>
      <c r="D24" s="348"/>
      <c r="E24" s="353"/>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row>
    <row r="25" spans="1:66" s="81" customFormat="1" ht="17" thickBot="1" x14ac:dyDescent="0.25">
      <c r="B25" s="362" t="s">
        <v>79</v>
      </c>
      <c r="C25" s="357"/>
      <c r="D25" s="358"/>
      <c r="E25" s="364">
        <f>D17+D23</f>
        <v>0</v>
      </c>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row>
    <row r="26" spans="1:66" s="77" customFormat="1" x14ac:dyDescent="0.2">
      <c r="A26" s="197"/>
      <c r="B26" s="70"/>
      <c r="C26" s="71"/>
      <c r="D26" s="71"/>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row>
    <row r="27" spans="1:66" s="86" customFormat="1" ht="14.5" customHeight="1" x14ac:dyDescent="0.2">
      <c r="A27" s="134" t="s">
        <v>293</v>
      </c>
      <c r="B27" s="88"/>
      <c r="C27" s="89"/>
      <c r="D27" s="89"/>
    </row>
    <row r="28" spans="1:66" x14ac:dyDescent="0.2">
      <c r="B28" s="90"/>
      <c r="C28" s="89"/>
      <c r="D28" s="89"/>
    </row>
    <row r="29" spans="1:66" x14ac:dyDescent="0.2">
      <c r="B29" s="90"/>
      <c r="C29" s="89"/>
      <c r="D29" s="89"/>
    </row>
    <row r="30" spans="1:66" x14ac:dyDescent="0.2">
      <c r="B30" s="90"/>
      <c r="C30" s="89"/>
      <c r="D30" s="89"/>
    </row>
    <row r="31" spans="1:66" x14ac:dyDescent="0.2">
      <c r="B31" s="70"/>
      <c r="C31" s="89"/>
      <c r="D31" s="89"/>
    </row>
    <row r="32" spans="1:66" x14ac:dyDescent="0.2">
      <c r="B32" s="70"/>
      <c r="C32" s="89"/>
      <c r="D32" s="89"/>
    </row>
    <row r="33" spans="1:4" x14ac:dyDescent="0.2">
      <c r="B33" s="70"/>
      <c r="C33" s="89"/>
      <c r="D33" s="89"/>
    </row>
    <row r="34" spans="1:4" x14ac:dyDescent="0.2">
      <c r="B34" s="70"/>
      <c r="C34" s="89"/>
      <c r="D34" s="89"/>
    </row>
    <row r="35" spans="1:4" x14ac:dyDescent="0.2">
      <c r="B35" s="70"/>
      <c r="C35" s="89"/>
      <c r="D35" s="89"/>
    </row>
    <row r="36" spans="1:4" x14ac:dyDescent="0.2">
      <c r="B36" s="70"/>
      <c r="C36" s="89"/>
      <c r="D36" s="89"/>
    </row>
    <row r="37" spans="1:4" x14ac:dyDescent="0.2">
      <c r="B37" s="70"/>
      <c r="C37" s="89"/>
      <c r="D37" s="89"/>
    </row>
    <row r="38" spans="1:4" x14ac:dyDescent="0.2">
      <c r="B38" s="70"/>
      <c r="C38" s="92"/>
      <c r="D38" s="89"/>
    </row>
    <row r="39" spans="1:4" x14ac:dyDescent="0.2">
      <c r="B39" s="70"/>
      <c r="C39" s="89"/>
      <c r="D39" s="89"/>
    </row>
    <row r="40" spans="1:4" x14ac:dyDescent="0.2">
      <c r="B40" s="93"/>
      <c r="C40" s="89"/>
      <c r="D40" s="89"/>
    </row>
    <row r="41" spans="1:4" x14ac:dyDescent="0.2">
      <c r="B41" s="70"/>
      <c r="C41" s="92"/>
      <c r="D41" s="89"/>
    </row>
    <row r="42" spans="1:4" x14ac:dyDescent="0.2">
      <c r="B42" s="70"/>
      <c r="C42" s="92"/>
      <c r="D42" s="89"/>
    </row>
    <row r="43" spans="1:4" s="96" customFormat="1" ht="18" x14ac:dyDescent="0.2">
      <c r="A43" s="123"/>
      <c r="B43" s="94"/>
      <c r="C43" s="95"/>
      <c r="D43" s="95"/>
    </row>
    <row r="44" spans="1:4" ht="13" x14ac:dyDescent="0.15">
      <c r="B44" s="97"/>
      <c r="C44" s="98"/>
      <c r="D44" s="98"/>
    </row>
    <row r="45" spans="1:4" ht="13" x14ac:dyDescent="0.15">
      <c r="B45" s="97"/>
      <c r="C45" s="98"/>
      <c r="D45" s="98"/>
    </row>
    <row r="46" spans="1:4" ht="13" x14ac:dyDescent="0.15">
      <c r="B46" s="97"/>
      <c r="C46" s="98"/>
      <c r="D46" s="98"/>
    </row>
    <row r="47" spans="1:4" ht="13" x14ac:dyDescent="0.15">
      <c r="B47" s="97"/>
      <c r="C47" s="98"/>
      <c r="D47" s="98"/>
    </row>
    <row r="48" spans="1:4" x14ac:dyDescent="0.2">
      <c r="B48" s="70"/>
      <c r="C48" s="99"/>
      <c r="D48" s="99"/>
    </row>
    <row r="49" spans="1:4" x14ac:dyDescent="0.2">
      <c r="B49" s="70"/>
      <c r="C49" s="99"/>
      <c r="D49" s="99"/>
    </row>
    <row r="50" spans="1:4" x14ac:dyDescent="0.2">
      <c r="B50" s="70"/>
      <c r="C50" s="99"/>
      <c r="D50" s="99"/>
    </row>
    <row r="51" spans="1:4" x14ac:dyDescent="0.2">
      <c r="B51" s="70"/>
      <c r="C51" s="99"/>
      <c r="D51" s="99"/>
    </row>
    <row r="52" spans="1:4" x14ac:dyDescent="0.2">
      <c r="B52" s="70"/>
      <c r="C52" s="99"/>
      <c r="D52" s="99"/>
    </row>
    <row r="53" spans="1:4" x14ac:dyDescent="0.2">
      <c r="B53" s="70"/>
      <c r="C53" s="99"/>
      <c r="D53" s="99"/>
    </row>
    <row r="54" spans="1:4" x14ac:dyDescent="0.2">
      <c r="B54" s="70"/>
      <c r="C54" s="99"/>
      <c r="D54" s="99"/>
    </row>
    <row r="55" spans="1:4" s="102" customFormat="1" x14ac:dyDescent="0.2">
      <c r="A55" s="200"/>
      <c r="B55" s="100"/>
      <c r="C55" s="101"/>
      <c r="D55" s="101"/>
    </row>
    <row r="56" spans="1:4" x14ac:dyDescent="0.2">
      <c r="B56" s="70"/>
      <c r="C56" s="99"/>
      <c r="D56" s="99"/>
    </row>
    <row r="57" spans="1:4" s="86" customFormat="1" ht="14.5" customHeight="1" x14ac:dyDescent="0.2">
      <c r="A57" s="87"/>
      <c r="B57" s="103"/>
      <c r="C57" s="99"/>
      <c r="D57" s="99"/>
    </row>
    <row r="58" spans="1:4" x14ac:dyDescent="0.2">
      <c r="B58" s="70"/>
      <c r="C58" s="99"/>
      <c r="D58" s="99"/>
    </row>
    <row r="59" spans="1:4" x14ac:dyDescent="0.2">
      <c r="B59" s="70"/>
      <c r="C59" s="99"/>
      <c r="D59" s="99"/>
    </row>
    <row r="60" spans="1:4" s="86" customFormat="1" ht="14.5" customHeight="1" x14ac:dyDescent="0.2">
      <c r="A60" s="87"/>
      <c r="B60" s="103"/>
      <c r="C60" s="99"/>
      <c r="D60" s="99"/>
    </row>
    <row r="61" spans="1:4" x14ac:dyDescent="0.2">
      <c r="B61" s="70"/>
      <c r="C61" s="99"/>
      <c r="D61" s="99"/>
    </row>
    <row r="62" spans="1:4" x14ac:dyDescent="0.2">
      <c r="B62" s="70"/>
      <c r="C62" s="99"/>
      <c r="D62" s="99"/>
    </row>
    <row r="63" spans="1:4" x14ac:dyDescent="0.2">
      <c r="B63" s="70"/>
      <c r="C63" s="99"/>
      <c r="D63" s="99"/>
    </row>
    <row r="64" spans="1:4" x14ac:dyDescent="0.2">
      <c r="B64" s="70"/>
      <c r="C64" s="99"/>
      <c r="D64" s="99"/>
    </row>
    <row r="65" spans="1:4" s="102" customFormat="1" x14ac:dyDescent="0.2">
      <c r="A65" s="200"/>
      <c r="B65" s="100"/>
      <c r="C65" s="101"/>
      <c r="D65" s="101"/>
    </row>
    <row r="66" spans="1:4" s="86" customFormat="1" ht="14.5" customHeight="1" x14ac:dyDescent="0.2">
      <c r="A66" s="87"/>
      <c r="B66" s="103"/>
      <c r="C66" s="99"/>
      <c r="D66" s="99"/>
    </row>
    <row r="67" spans="1:4" x14ac:dyDescent="0.2">
      <c r="B67" s="70"/>
      <c r="C67" s="99"/>
      <c r="D67" s="99"/>
    </row>
    <row r="68" spans="1:4" s="86" customFormat="1" ht="14.5" customHeight="1" x14ac:dyDescent="0.2">
      <c r="A68" s="87"/>
      <c r="B68" s="103"/>
      <c r="C68" s="99"/>
      <c r="D68" s="99"/>
    </row>
    <row r="69" spans="1:4" x14ac:dyDescent="0.2">
      <c r="B69" s="70"/>
      <c r="C69" s="99"/>
      <c r="D69" s="99"/>
    </row>
    <row r="70" spans="1:4" x14ac:dyDescent="0.2">
      <c r="B70" s="70"/>
      <c r="C70" s="99"/>
      <c r="D70" s="99"/>
    </row>
    <row r="71" spans="1:4" x14ac:dyDescent="0.2">
      <c r="B71" s="70"/>
      <c r="C71" s="99"/>
      <c r="D71" s="99"/>
    </row>
    <row r="72" spans="1:4" s="102" customFormat="1" x14ac:dyDescent="0.2">
      <c r="A72" s="200"/>
      <c r="B72" s="100"/>
      <c r="C72" s="101"/>
      <c r="D72" s="101"/>
    </row>
    <row r="73" spans="1:4" x14ac:dyDescent="0.2">
      <c r="B73" s="70"/>
      <c r="C73" s="99"/>
      <c r="D73" s="99"/>
    </row>
    <row r="74" spans="1:4" s="86" customFormat="1" ht="14.5" customHeight="1" x14ac:dyDescent="0.2">
      <c r="A74" s="87"/>
      <c r="B74" s="103"/>
      <c r="C74" s="99"/>
      <c r="D74" s="99"/>
    </row>
    <row r="75" spans="1:4" x14ac:dyDescent="0.2">
      <c r="B75" s="70"/>
      <c r="C75" s="99"/>
      <c r="D75" s="99"/>
    </row>
    <row r="76" spans="1:4" x14ac:dyDescent="0.2">
      <c r="B76" s="70"/>
      <c r="C76" s="99"/>
      <c r="D76" s="99"/>
    </row>
    <row r="77" spans="1:4" s="86" customFormat="1" ht="14.5" customHeight="1" x14ac:dyDescent="0.2">
      <c r="A77" s="87"/>
      <c r="B77" s="103"/>
      <c r="C77" s="99"/>
      <c r="D77" s="99"/>
    </row>
    <row r="78" spans="1:4" x14ac:dyDescent="0.2">
      <c r="B78" s="70"/>
      <c r="C78" s="99"/>
      <c r="D78" s="99"/>
    </row>
    <row r="79" spans="1:4" x14ac:dyDescent="0.2">
      <c r="B79" s="70"/>
      <c r="C79" s="99"/>
      <c r="D79" s="99"/>
    </row>
    <row r="80" spans="1:4" x14ac:dyDescent="0.2">
      <c r="B80" s="70"/>
      <c r="C80" s="99"/>
      <c r="D80" s="99"/>
    </row>
    <row r="81" spans="1:4" s="105" customFormat="1" ht="18" x14ac:dyDescent="0.2">
      <c r="A81" s="301"/>
      <c r="B81" s="104"/>
      <c r="C81" s="101"/>
      <c r="D81" s="101"/>
    </row>
    <row r="82" spans="1:4" x14ac:dyDescent="0.2">
      <c r="B82" s="70"/>
      <c r="C82" s="99"/>
      <c r="D82" s="99"/>
    </row>
    <row r="83" spans="1:4" s="105" customFormat="1" ht="18" x14ac:dyDescent="0.2">
      <c r="A83" s="301"/>
      <c r="B83" s="104"/>
      <c r="C83" s="101"/>
      <c r="D83" s="101"/>
    </row>
    <row r="84" spans="1:4" s="105" customFormat="1" ht="15.5" customHeight="1" x14ac:dyDescent="0.2">
      <c r="A84" s="301"/>
      <c r="B84" s="104"/>
      <c r="C84" s="101"/>
      <c r="D84" s="101"/>
    </row>
    <row r="85" spans="1:4" s="105" customFormat="1" ht="18" x14ac:dyDescent="0.2">
      <c r="A85" s="301"/>
      <c r="B85" s="104"/>
      <c r="C85" s="101"/>
      <c r="D85" s="101"/>
    </row>
    <row r="86" spans="1:4" ht="12.5" customHeight="1" x14ac:dyDescent="0.2">
      <c r="B86" s="106"/>
      <c r="C86" s="99"/>
      <c r="D86" s="99"/>
    </row>
    <row r="87" spans="1:4" s="74" customFormat="1" ht="18" x14ac:dyDescent="0.2">
      <c r="A87" s="198"/>
      <c r="B87" s="94"/>
      <c r="C87" s="101"/>
      <c r="D87" s="101"/>
    </row>
    <row r="88" spans="1:4" ht="12.5" customHeight="1" x14ac:dyDescent="0.2">
      <c r="B88" s="106"/>
      <c r="C88" s="99"/>
      <c r="D88" s="99"/>
    </row>
    <row r="89" spans="1:4" s="74" customFormat="1" ht="18" x14ac:dyDescent="0.2">
      <c r="A89" s="198"/>
      <c r="B89" s="94"/>
      <c r="C89" s="101"/>
      <c r="D89" s="101"/>
    </row>
    <row r="90" spans="1:4" ht="12.5" customHeight="1" x14ac:dyDescent="0.2">
      <c r="B90" s="106"/>
      <c r="C90" s="99"/>
      <c r="D90" s="99"/>
    </row>
    <row r="91" spans="1:4" s="109" customFormat="1" ht="18" x14ac:dyDescent="0.2">
      <c r="A91" s="352"/>
      <c r="B91" s="107"/>
      <c r="C91" s="108"/>
      <c r="D91" s="108"/>
    </row>
    <row r="92" spans="1:4" ht="12.5" customHeight="1" x14ac:dyDescent="0.2">
      <c r="B92" s="106"/>
      <c r="C92" s="99"/>
      <c r="D92" s="99"/>
    </row>
    <row r="93" spans="1:4" x14ac:dyDescent="0.2">
      <c r="B93" s="70"/>
      <c r="C93" s="99"/>
      <c r="D93" s="99"/>
    </row>
    <row r="94" spans="1:4" x14ac:dyDescent="0.2">
      <c r="B94" s="70"/>
      <c r="C94" s="99"/>
      <c r="D94" s="99"/>
    </row>
    <row r="95" spans="1:4" x14ac:dyDescent="0.2">
      <c r="B95" s="70"/>
      <c r="C95" s="99"/>
      <c r="D95" s="99"/>
    </row>
    <row r="96" spans="1:4" s="102" customFormat="1" x14ac:dyDescent="0.2">
      <c r="A96" s="200"/>
      <c r="B96" s="100"/>
      <c r="C96" s="71"/>
      <c r="D96" s="71"/>
    </row>
    <row r="97" spans="2:4" x14ac:dyDescent="0.2">
      <c r="B97" s="106"/>
      <c r="C97" s="99"/>
      <c r="D97" s="99"/>
    </row>
    <row r="98" spans="2:4" x14ac:dyDescent="0.2">
      <c r="B98" s="106"/>
      <c r="C98" s="99"/>
      <c r="D98" s="99"/>
    </row>
    <row r="99" spans="2:4" x14ac:dyDescent="0.2">
      <c r="B99" s="106"/>
      <c r="C99" s="99"/>
      <c r="D99" s="99"/>
    </row>
    <row r="100" spans="2:4" x14ac:dyDescent="0.2">
      <c r="B100" s="106"/>
      <c r="C100" s="99"/>
      <c r="D100" s="99"/>
    </row>
    <row r="101" spans="2:4" x14ac:dyDescent="0.2">
      <c r="B101" s="106"/>
      <c r="C101" s="99"/>
      <c r="D101" s="99"/>
    </row>
    <row r="102" spans="2:4" x14ac:dyDescent="0.2">
      <c r="B102" s="106"/>
      <c r="C102" s="99"/>
      <c r="D102" s="99"/>
    </row>
    <row r="103" spans="2:4" x14ac:dyDescent="0.2">
      <c r="B103" s="106"/>
      <c r="C103" s="99"/>
      <c r="D103" s="99"/>
    </row>
    <row r="104" spans="2:4" x14ac:dyDescent="0.2">
      <c r="B104" s="106"/>
      <c r="C104" s="99"/>
      <c r="D104" s="99"/>
    </row>
    <row r="105" spans="2:4" x14ac:dyDescent="0.2">
      <c r="B105" s="106"/>
      <c r="C105" s="99"/>
      <c r="D105" s="99"/>
    </row>
    <row r="106" spans="2:4" x14ac:dyDescent="0.2">
      <c r="B106" s="106"/>
      <c r="C106" s="99"/>
      <c r="D106" s="99"/>
    </row>
    <row r="107" spans="2:4" x14ac:dyDescent="0.2">
      <c r="B107" s="106"/>
      <c r="C107" s="99"/>
      <c r="D107" s="99"/>
    </row>
    <row r="108" spans="2:4" x14ac:dyDescent="0.2">
      <c r="B108" s="106"/>
      <c r="C108" s="99"/>
      <c r="D108" s="99"/>
    </row>
    <row r="109" spans="2:4" x14ac:dyDescent="0.2">
      <c r="B109" s="106"/>
      <c r="C109" s="99"/>
      <c r="D109" s="99"/>
    </row>
    <row r="110" spans="2:4" x14ac:dyDescent="0.2">
      <c r="B110" s="106"/>
      <c r="C110" s="99"/>
      <c r="D110" s="99"/>
    </row>
    <row r="111" spans="2:4" x14ac:dyDescent="0.2">
      <c r="B111" s="106"/>
      <c r="C111" s="99"/>
      <c r="D111" s="99"/>
    </row>
    <row r="112" spans="2:4" x14ac:dyDescent="0.2">
      <c r="B112" s="106"/>
      <c r="C112" s="99"/>
      <c r="D112" s="99"/>
    </row>
    <row r="113" spans="2:4" x14ac:dyDescent="0.2">
      <c r="B113" s="106"/>
      <c r="C113" s="99"/>
      <c r="D113" s="99"/>
    </row>
    <row r="114" spans="2:4" x14ac:dyDescent="0.2">
      <c r="B114" s="106"/>
      <c r="C114" s="99"/>
      <c r="D114" s="99"/>
    </row>
    <row r="115" spans="2:4" x14ac:dyDescent="0.2">
      <c r="B115" s="106"/>
      <c r="C115" s="99"/>
      <c r="D115" s="99"/>
    </row>
    <row r="116" spans="2:4" x14ac:dyDescent="0.2">
      <c r="B116" s="106"/>
      <c r="C116" s="99"/>
      <c r="D116" s="99"/>
    </row>
    <row r="117" spans="2:4" x14ac:dyDescent="0.2">
      <c r="B117" s="106"/>
      <c r="C117" s="99"/>
      <c r="D117" s="99"/>
    </row>
    <row r="118" spans="2:4" x14ac:dyDescent="0.2">
      <c r="B118" s="106"/>
      <c r="C118" s="99"/>
      <c r="D118" s="99"/>
    </row>
    <row r="119" spans="2:4" x14ac:dyDescent="0.2">
      <c r="B119" s="106"/>
      <c r="C119" s="99"/>
      <c r="D119" s="99"/>
    </row>
    <row r="120" spans="2:4" x14ac:dyDescent="0.2">
      <c r="B120" s="106"/>
      <c r="C120" s="99"/>
      <c r="D120" s="99"/>
    </row>
    <row r="121" spans="2:4" x14ac:dyDescent="0.2">
      <c r="B121" s="106"/>
      <c r="C121" s="99"/>
      <c r="D121" s="99"/>
    </row>
    <row r="122" spans="2:4" x14ac:dyDescent="0.2">
      <c r="B122" s="106"/>
      <c r="C122" s="99"/>
      <c r="D122" s="99"/>
    </row>
    <row r="123" spans="2:4" x14ac:dyDescent="0.2">
      <c r="B123" s="106"/>
      <c r="C123" s="99"/>
      <c r="D123" s="99"/>
    </row>
    <row r="124" spans="2:4" x14ac:dyDescent="0.2">
      <c r="B124" s="106"/>
      <c r="C124" s="99"/>
      <c r="D124" s="99"/>
    </row>
    <row r="125" spans="2:4" x14ac:dyDescent="0.2">
      <c r="B125" s="106"/>
      <c r="C125" s="99"/>
      <c r="D125" s="99"/>
    </row>
    <row r="126" spans="2:4" x14ac:dyDescent="0.2">
      <c r="B126" s="106"/>
      <c r="C126" s="99"/>
      <c r="D126" s="99"/>
    </row>
    <row r="127" spans="2:4" x14ac:dyDescent="0.2">
      <c r="B127" s="106"/>
      <c r="C127" s="99"/>
      <c r="D127" s="99"/>
    </row>
    <row r="128" spans="2:4" x14ac:dyDescent="0.2">
      <c r="B128" s="106"/>
      <c r="C128" s="99"/>
      <c r="D128" s="99"/>
    </row>
    <row r="129" spans="2:4" x14ac:dyDescent="0.2">
      <c r="B129" s="106"/>
      <c r="C129" s="99"/>
      <c r="D129" s="99"/>
    </row>
    <row r="130" spans="2:4" x14ac:dyDescent="0.2">
      <c r="B130" s="106"/>
      <c r="C130" s="99"/>
      <c r="D130" s="99"/>
    </row>
    <row r="131" spans="2:4" x14ac:dyDescent="0.2">
      <c r="B131" s="106"/>
      <c r="C131" s="99"/>
      <c r="D131" s="99"/>
    </row>
    <row r="132" spans="2:4" x14ac:dyDescent="0.2">
      <c r="B132" s="106"/>
      <c r="C132" s="99"/>
      <c r="D132" s="99"/>
    </row>
    <row r="133" spans="2:4" x14ac:dyDescent="0.2">
      <c r="B133" s="106"/>
      <c r="C133" s="99"/>
      <c r="D133" s="99"/>
    </row>
    <row r="134" spans="2:4" x14ac:dyDescent="0.2">
      <c r="B134" s="106"/>
      <c r="C134" s="99"/>
      <c r="D134" s="99"/>
    </row>
    <row r="135" spans="2:4" x14ac:dyDescent="0.2">
      <c r="B135" s="106"/>
      <c r="C135" s="99"/>
      <c r="D135" s="99"/>
    </row>
    <row r="136" spans="2:4" x14ac:dyDescent="0.2">
      <c r="B136" s="106"/>
      <c r="C136" s="99"/>
      <c r="D136" s="99"/>
    </row>
    <row r="137" spans="2:4" x14ac:dyDescent="0.2">
      <c r="B137" s="106"/>
      <c r="C137" s="99"/>
      <c r="D137" s="99"/>
    </row>
    <row r="138" spans="2:4" x14ac:dyDescent="0.2">
      <c r="B138" s="106"/>
      <c r="C138" s="99"/>
      <c r="D138" s="99"/>
    </row>
    <row r="139" spans="2:4" x14ac:dyDescent="0.2">
      <c r="B139" s="106"/>
      <c r="C139" s="99"/>
      <c r="D139" s="99"/>
    </row>
    <row r="140" spans="2:4" x14ac:dyDescent="0.2">
      <c r="B140" s="106"/>
      <c r="C140" s="99"/>
      <c r="D140" s="99"/>
    </row>
    <row r="141" spans="2:4" x14ac:dyDescent="0.2">
      <c r="B141" s="106"/>
      <c r="C141" s="99"/>
      <c r="D141" s="99"/>
    </row>
    <row r="142" spans="2:4" x14ac:dyDescent="0.2">
      <c r="B142" s="106"/>
      <c r="C142" s="99"/>
      <c r="D142" s="99"/>
    </row>
    <row r="143" spans="2:4" x14ac:dyDescent="0.2">
      <c r="B143" s="106"/>
      <c r="C143" s="99"/>
      <c r="D143" s="99"/>
    </row>
    <row r="144" spans="2:4" x14ac:dyDescent="0.2">
      <c r="B144" s="106"/>
      <c r="C144" s="99"/>
      <c r="D144" s="99"/>
    </row>
    <row r="145" spans="2:4" x14ac:dyDescent="0.2">
      <c r="B145" s="106"/>
      <c r="C145" s="99"/>
      <c r="D145" s="99"/>
    </row>
    <row r="146" spans="2:4" x14ac:dyDescent="0.2">
      <c r="B146" s="106"/>
      <c r="C146" s="99"/>
      <c r="D146" s="99"/>
    </row>
    <row r="147" spans="2:4" x14ac:dyDescent="0.2">
      <c r="B147" s="106"/>
      <c r="C147" s="99"/>
      <c r="D147" s="99"/>
    </row>
    <row r="148" spans="2:4" x14ac:dyDescent="0.2">
      <c r="B148" s="106"/>
      <c r="C148" s="99"/>
      <c r="D148" s="99"/>
    </row>
    <row r="149" spans="2:4" x14ac:dyDescent="0.2">
      <c r="B149" s="106"/>
      <c r="C149" s="99"/>
      <c r="D149" s="99"/>
    </row>
    <row r="150" spans="2:4" x14ac:dyDescent="0.2">
      <c r="B150" s="106"/>
      <c r="C150" s="99"/>
      <c r="D150" s="99"/>
    </row>
    <row r="151" spans="2:4" x14ac:dyDescent="0.2">
      <c r="B151" s="106"/>
      <c r="C151" s="99"/>
      <c r="D151" s="99"/>
    </row>
    <row r="152" spans="2:4" x14ac:dyDescent="0.2">
      <c r="B152" s="106"/>
      <c r="C152" s="99"/>
      <c r="D152" s="99"/>
    </row>
    <row r="153" spans="2:4" x14ac:dyDescent="0.2">
      <c r="B153" s="106"/>
      <c r="C153" s="99"/>
      <c r="D153" s="99"/>
    </row>
    <row r="154" spans="2:4" x14ac:dyDescent="0.2">
      <c r="B154" s="106"/>
      <c r="C154" s="99"/>
      <c r="D154" s="99"/>
    </row>
    <row r="155" spans="2:4" x14ac:dyDescent="0.2">
      <c r="B155" s="106"/>
      <c r="C155" s="99"/>
      <c r="D155" s="99"/>
    </row>
    <row r="156" spans="2:4" x14ac:dyDescent="0.2">
      <c r="B156" s="106"/>
      <c r="C156" s="99"/>
      <c r="D156" s="99"/>
    </row>
    <row r="157" spans="2:4" x14ac:dyDescent="0.2">
      <c r="B157" s="106"/>
      <c r="C157" s="99"/>
      <c r="D157" s="99"/>
    </row>
    <row r="158" spans="2:4" x14ac:dyDescent="0.2">
      <c r="B158" s="106"/>
      <c r="C158" s="99"/>
      <c r="D158" s="99"/>
    </row>
    <row r="159" spans="2:4" x14ac:dyDescent="0.2">
      <c r="B159" s="106"/>
      <c r="C159" s="99"/>
      <c r="D159" s="99"/>
    </row>
    <row r="160" spans="2:4" x14ac:dyDescent="0.2">
      <c r="B160" s="106"/>
      <c r="C160" s="99"/>
      <c r="D160" s="99"/>
    </row>
    <row r="161" spans="2:4" x14ac:dyDescent="0.2">
      <c r="B161" s="106"/>
      <c r="C161" s="99"/>
      <c r="D161" s="99"/>
    </row>
    <row r="162" spans="2:4" x14ac:dyDescent="0.2">
      <c r="B162" s="106"/>
      <c r="C162" s="99"/>
      <c r="D162" s="99"/>
    </row>
    <row r="163" spans="2:4" x14ac:dyDescent="0.2">
      <c r="B163" s="106"/>
      <c r="C163" s="99"/>
      <c r="D163" s="99"/>
    </row>
    <row r="164" spans="2:4" x14ac:dyDescent="0.2">
      <c r="B164" s="106"/>
      <c r="C164" s="99"/>
      <c r="D164" s="99"/>
    </row>
    <row r="165" spans="2:4" x14ac:dyDescent="0.2">
      <c r="B165" s="106"/>
      <c r="C165" s="99"/>
      <c r="D165" s="99"/>
    </row>
    <row r="166" spans="2:4" x14ac:dyDescent="0.2">
      <c r="B166" s="106"/>
      <c r="C166" s="99"/>
      <c r="D166" s="99"/>
    </row>
    <row r="167" spans="2:4" x14ac:dyDescent="0.2">
      <c r="B167" s="106"/>
      <c r="C167" s="99"/>
      <c r="D167" s="99"/>
    </row>
    <row r="168" spans="2:4" x14ac:dyDescent="0.2">
      <c r="B168" s="106"/>
      <c r="C168" s="99"/>
      <c r="D168" s="99"/>
    </row>
    <row r="169" spans="2:4" x14ac:dyDescent="0.2">
      <c r="B169" s="106"/>
      <c r="C169" s="99"/>
      <c r="D169" s="99"/>
    </row>
    <row r="170" spans="2:4" x14ac:dyDescent="0.2">
      <c r="B170" s="106"/>
      <c r="C170" s="99"/>
      <c r="D170" s="99"/>
    </row>
    <row r="171" spans="2:4" x14ac:dyDescent="0.2">
      <c r="B171" s="106"/>
      <c r="C171" s="99"/>
      <c r="D171" s="99"/>
    </row>
    <row r="172" spans="2:4" x14ac:dyDescent="0.2">
      <c r="B172" s="106"/>
      <c r="C172" s="99"/>
      <c r="D172" s="99"/>
    </row>
    <row r="173" spans="2:4" x14ac:dyDescent="0.2">
      <c r="B173" s="106"/>
      <c r="C173" s="99"/>
      <c r="D173" s="99"/>
    </row>
    <row r="174" spans="2:4" x14ac:dyDescent="0.2">
      <c r="B174" s="106"/>
      <c r="C174" s="99"/>
      <c r="D174" s="99"/>
    </row>
    <row r="175" spans="2:4" x14ac:dyDescent="0.2">
      <c r="B175" s="106"/>
      <c r="C175" s="99"/>
      <c r="D175" s="99"/>
    </row>
    <row r="176" spans="2:4" x14ac:dyDescent="0.2">
      <c r="B176" s="106"/>
      <c r="C176" s="99"/>
      <c r="D176" s="99"/>
    </row>
    <row r="177" spans="2:4" x14ac:dyDescent="0.2">
      <c r="B177" s="106"/>
      <c r="C177" s="99"/>
      <c r="D177" s="99"/>
    </row>
    <row r="178" spans="2:4" x14ac:dyDescent="0.2">
      <c r="B178" s="106"/>
      <c r="C178" s="99"/>
      <c r="D178" s="99"/>
    </row>
    <row r="179" spans="2:4" x14ac:dyDescent="0.2">
      <c r="B179" s="106"/>
      <c r="C179" s="99"/>
      <c r="D179" s="99"/>
    </row>
    <row r="180" spans="2:4" x14ac:dyDescent="0.2">
      <c r="B180" s="106"/>
      <c r="C180" s="99"/>
      <c r="D180" s="99"/>
    </row>
    <row r="181" spans="2:4" x14ac:dyDescent="0.2">
      <c r="B181" s="106"/>
      <c r="C181" s="99"/>
      <c r="D181" s="99"/>
    </row>
    <row r="182" spans="2:4" x14ac:dyDescent="0.2">
      <c r="B182" s="106"/>
      <c r="C182" s="99"/>
      <c r="D182" s="99"/>
    </row>
    <row r="183" spans="2:4" x14ac:dyDescent="0.2">
      <c r="B183" s="106"/>
      <c r="C183" s="99"/>
      <c r="D183" s="99"/>
    </row>
    <row r="184" spans="2:4" x14ac:dyDescent="0.2">
      <c r="B184" s="106"/>
      <c r="C184" s="99"/>
      <c r="D184" s="99"/>
    </row>
    <row r="185" spans="2:4" x14ac:dyDescent="0.2">
      <c r="B185" s="106"/>
      <c r="C185" s="99"/>
      <c r="D185" s="99"/>
    </row>
    <row r="186" spans="2:4" x14ac:dyDescent="0.2">
      <c r="B186" s="106"/>
      <c r="C186" s="99"/>
      <c r="D186" s="99"/>
    </row>
    <row r="187" spans="2:4" x14ac:dyDescent="0.2">
      <c r="B187" s="106"/>
      <c r="C187" s="99"/>
      <c r="D187" s="99"/>
    </row>
    <row r="188" spans="2:4" x14ac:dyDescent="0.2">
      <c r="B188" s="106"/>
      <c r="C188" s="99"/>
      <c r="D188" s="99"/>
    </row>
    <row r="189" spans="2:4" x14ac:dyDescent="0.2">
      <c r="B189" s="106"/>
      <c r="C189" s="99"/>
      <c r="D189" s="99"/>
    </row>
    <row r="190" spans="2:4" x14ac:dyDescent="0.2">
      <c r="B190" s="106"/>
      <c r="C190" s="99"/>
      <c r="D190" s="99"/>
    </row>
    <row r="191" spans="2:4" x14ac:dyDescent="0.2">
      <c r="B191" s="106"/>
      <c r="C191" s="99"/>
      <c r="D191" s="99"/>
    </row>
    <row r="192" spans="2:4" x14ac:dyDescent="0.2">
      <c r="B192" s="106"/>
      <c r="C192" s="99"/>
      <c r="D192" s="99"/>
    </row>
    <row r="193" spans="2:4" x14ac:dyDescent="0.2">
      <c r="B193" s="106"/>
      <c r="C193" s="99"/>
      <c r="D193" s="99"/>
    </row>
    <row r="194" spans="2:4" x14ac:dyDescent="0.2">
      <c r="B194" s="106"/>
      <c r="C194" s="99"/>
      <c r="D194" s="99"/>
    </row>
    <row r="195" spans="2:4" x14ac:dyDescent="0.2">
      <c r="B195" s="106"/>
      <c r="C195" s="99"/>
      <c r="D195" s="99"/>
    </row>
    <row r="196" spans="2:4" x14ac:dyDescent="0.2">
      <c r="B196" s="106"/>
      <c r="C196" s="99"/>
      <c r="D196" s="99"/>
    </row>
    <row r="197" spans="2:4" x14ac:dyDescent="0.2">
      <c r="B197" s="106"/>
      <c r="C197" s="99"/>
      <c r="D197" s="99"/>
    </row>
    <row r="198" spans="2:4" x14ac:dyDescent="0.2">
      <c r="B198" s="106"/>
      <c r="C198" s="99"/>
      <c r="D198" s="99"/>
    </row>
    <row r="199" spans="2:4" x14ac:dyDescent="0.2">
      <c r="B199" s="106"/>
      <c r="C199" s="99"/>
      <c r="D199" s="99"/>
    </row>
    <row r="200" spans="2:4" x14ac:dyDescent="0.2">
      <c r="B200" s="106"/>
      <c r="C200" s="99"/>
      <c r="D200" s="99"/>
    </row>
    <row r="201" spans="2:4" x14ac:dyDescent="0.2">
      <c r="B201" s="106"/>
      <c r="C201" s="99"/>
      <c r="D201" s="99"/>
    </row>
    <row r="202" spans="2:4" x14ac:dyDescent="0.2">
      <c r="B202" s="106"/>
      <c r="C202" s="99"/>
      <c r="D202" s="99"/>
    </row>
    <row r="203" spans="2:4" x14ac:dyDescent="0.2">
      <c r="B203" s="106"/>
      <c r="C203" s="99"/>
      <c r="D203" s="99"/>
    </row>
    <row r="204" spans="2:4" x14ac:dyDescent="0.2">
      <c r="B204" s="106"/>
      <c r="C204" s="99"/>
      <c r="D204" s="99"/>
    </row>
    <row r="205" spans="2:4" x14ac:dyDescent="0.2">
      <c r="B205" s="106"/>
      <c r="C205" s="99"/>
      <c r="D205" s="99"/>
    </row>
    <row r="206" spans="2:4" x14ac:dyDescent="0.2">
      <c r="B206" s="106"/>
      <c r="C206" s="99"/>
      <c r="D206" s="99"/>
    </row>
    <row r="207" spans="2:4" x14ac:dyDescent="0.2">
      <c r="B207" s="106"/>
      <c r="C207" s="99"/>
      <c r="D207" s="99"/>
    </row>
    <row r="208" spans="2:4" x14ac:dyDescent="0.2">
      <c r="B208" s="106"/>
      <c r="C208" s="99"/>
      <c r="D208" s="99"/>
    </row>
    <row r="209" spans="2:4" x14ac:dyDescent="0.2">
      <c r="B209" s="106"/>
      <c r="C209" s="99"/>
      <c r="D209" s="99"/>
    </row>
    <row r="210" spans="2:4" x14ac:dyDescent="0.2">
      <c r="B210" s="106"/>
      <c r="C210" s="99"/>
      <c r="D210" s="99"/>
    </row>
    <row r="211" spans="2:4" x14ac:dyDescent="0.2">
      <c r="B211" s="106"/>
      <c r="C211" s="99"/>
      <c r="D211" s="99"/>
    </row>
    <row r="212" spans="2:4" x14ac:dyDescent="0.2">
      <c r="B212" s="106"/>
      <c r="C212" s="99"/>
      <c r="D212" s="99"/>
    </row>
    <row r="213" spans="2:4" x14ac:dyDescent="0.2">
      <c r="B213" s="106"/>
      <c r="C213" s="99"/>
      <c r="D213" s="99"/>
    </row>
    <row r="214" spans="2:4" x14ac:dyDescent="0.2">
      <c r="B214" s="106"/>
      <c r="C214" s="99"/>
      <c r="D214" s="99"/>
    </row>
    <row r="215" spans="2:4" x14ac:dyDescent="0.2">
      <c r="B215" s="106"/>
      <c r="C215" s="99"/>
      <c r="D215" s="99"/>
    </row>
    <row r="216" spans="2:4" x14ac:dyDescent="0.2">
      <c r="B216" s="106"/>
      <c r="C216" s="99"/>
      <c r="D216" s="99"/>
    </row>
    <row r="217" spans="2:4" x14ac:dyDescent="0.2">
      <c r="B217" s="106"/>
      <c r="C217" s="99"/>
      <c r="D217" s="99"/>
    </row>
    <row r="218" spans="2:4" x14ac:dyDescent="0.2">
      <c r="B218" s="106"/>
      <c r="C218" s="99"/>
      <c r="D218" s="99"/>
    </row>
    <row r="219" spans="2:4" x14ac:dyDescent="0.2">
      <c r="B219" s="106"/>
      <c r="C219" s="99"/>
      <c r="D219" s="99"/>
    </row>
    <row r="220" spans="2:4" x14ac:dyDescent="0.2">
      <c r="B220" s="106"/>
      <c r="C220" s="99"/>
      <c r="D220" s="99"/>
    </row>
    <row r="221" spans="2:4" x14ac:dyDescent="0.2">
      <c r="B221" s="106"/>
      <c r="C221" s="99"/>
      <c r="D221" s="99"/>
    </row>
    <row r="222" spans="2:4" x14ac:dyDescent="0.2">
      <c r="B222" s="106"/>
      <c r="C222" s="99"/>
      <c r="D222" s="99"/>
    </row>
    <row r="223" spans="2:4" x14ac:dyDescent="0.2">
      <c r="B223" s="106"/>
      <c r="C223" s="99"/>
      <c r="D223" s="99"/>
    </row>
    <row r="224" spans="2:4" x14ac:dyDescent="0.2">
      <c r="B224" s="106"/>
      <c r="C224" s="99"/>
      <c r="D224" s="99"/>
    </row>
    <row r="225" spans="2:4" x14ac:dyDescent="0.2">
      <c r="B225" s="106"/>
      <c r="C225" s="99"/>
      <c r="D225" s="99"/>
    </row>
    <row r="226" spans="2:4" x14ac:dyDescent="0.2">
      <c r="B226" s="106"/>
      <c r="C226" s="99"/>
      <c r="D226" s="99"/>
    </row>
    <row r="227" spans="2:4" x14ac:dyDescent="0.2">
      <c r="B227" s="106"/>
      <c r="C227" s="99"/>
      <c r="D227" s="99"/>
    </row>
    <row r="228" spans="2:4" x14ac:dyDescent="0.2">
      <c r="B228" s="106"/>
      <c r="C228" s="99"/>
      <c r="D228" s="99"/>
    </row>
    <row r="229" spans="2:4" x14ac:dyDescent="0.2">
      <c r="B229" s="106"/>
      <c r="C229" s="99"/>
      <c r="D229" s="99"/>
    </row>
    <row r="230" spans="2:4" x14ac:dyDescent="0.2">
      <c r="B230" s="106"/>
      <c r="C230" s="99"/>
      <c r="D230" s="99"/>
    </row>
    <row r="231" spans="2:4" x14ac:dyDescent="0.2">
      <c r="B231" s="106"/>
      <c r="C231" s="99"/>
      <c r="D231" s="99"/>
    </row>
    <row r="232" spans="2:4" x14ac:dyDescent="0.2">
      <c r="B232" s="106"/>
      <c r="C232" s="99"/>
      <c r="D232" s="99"/>
    </row>
    <row r="233" spans="2:4" x14ac:dyDescent="0.2">
      <c r="B233" s="106"/>
      <c r="C233" s="99"/>
      <c r="D233" s="99"/>
    </row>
    <row r="234" spans="2:4" x14ac:dyDescent="0.2">
      <c r="B234" s="106"/>
      <c r="C234" s="99"/>
      <c r="D234" s="99"/>
    </row>
    <row r="235" spans="2:4" x14ac:dyDescent="0.2">
      <c r="B235" s="106"/>
      <c r="C235" s="99"/>
      <c r="D235" s="99"/>
    </row>
    <row r="236" spans="2:4" x14ac:dyDescent="0.2">
      <c r="B236" s="106"/>
      <c r="C236" s="99"/>
      <c r="D236" s="99"/>
    </row>
    <row r="237" spans="2:4" x14ac:dyDescent="0.2">
      <c r="B237" s="106"/>
      <c r="C237" s="99"/>
      <c r="D237" s="99"/>
    </row>
    <row r="238" spans="2:4" x14ac:dyDescent="0.2">
      <c r="B238" s="106"/>
      <c r="C238" s="99"/>
      <c r="D238" s="99"/>
    </row>
    <row r="239" spans="2:4" x14ac:dyDescent="0.2">
      <c r="B239" s="106"/>
      <c r="C239" s="99"/>
      <c r="D239" s="99"/>
    </row>
    <row r="240" spans="2:4" x14ac:dyDescent="0.2">
      <c r="B240" s="106"/>
      <c r="C240" s="99"/>
      <c r="D240" s="99"/>
    </row>
    <row r="241" spans="2:4" x14ac:dyDescent="0.2">
      <c r="B241" s="106"/>
      <c r="C241" s="99"/>
      <c r="D241" s="99"/>
    </row>
    <row r="242" spans="2:4" x14ac:dyDescent="0.2">
      <c r="B242" s="106"/>
      <c r="C242" s="99"/>
      <c r="D242" s="99"/>
    </row>
    <row r="243" spans="2:4" x14ac:dyDescent="0.2">
      <c r="B243" s="106"/>
      <c r="C243" s="99"/>
      <c r="D243" s="99"/>
    </row>
    <row r="244" spans="2:4" x14ac:dyDescent="0.2">
      <c r="B244" s="106"/>
      <c r="C244" s="99"/>
      <c r="D244" s="99"/>
    </row>
    <row r="245" spans="2:4" x14ac:dyDescent="0.2">
      <c r="B245" s="106"/>
      <c r="C245" s="99"/>
      <c r="D245" s="99"/>
    </row>
    <row r="246" spans="2:4" x14ac:dyDescent="0.2">
      <c r="B246" s="106"/>
      <c r="C246" s="99"/>
      <c r="D246" s="99"/>
    </row>
    <row r="247" spans="2:4" x14ac:dyDescent="0.2">
      <c r="B247" s="106"/>
      <c r="C247" s="99"/>
      <c r="D247" s="99"/>
    </row>
    <row r="248" spans="2:4" x14ac:dyDescent="0.2">
      <c r="B248" s="106"/>
      <c r="C248" s="99"/>
      <c r="D248" s="99"/>
    </row>
    <row r="249" spans="2:4" x14ac:dyDescent="0.2">
      <c r="B249" s="106"/>
      <c r="C249" s="99"/>
      <c r="D249" s="99"/>
    </row>
    <row r="250" spans="2:4" x14ac:dyDescent="0.2">
      <c r="B250" s="106"/>
      <c r="C250" s="99"/>
      <c r="D250" s="99"/>
    </row>
    <row r="251" spans="2:4" x14ac:dyDescent="0.2">
      <c r="B251" s="106"/>
      <c r="C251" s="99"/>
      <c r="D251" s="99"/>
    </row>
    <row r="252" spans="2:4" x14ac:dyDescent="0.2">
      <c r="B252" s="106"/>
      <c r="C252" s="99"/>
      <c r="D252" s="99"/>
    </row>
    <row r="253" spans="2:4" x14ac:dyDescent="0.2">
      <c r="B253" s="106"/>
      <c r="C253" s="99"/>
      <c r="D253" s="99"/>
    </row>
    <row r="254" spans="2:4" x14ac:dyDescent="0.2">
      <c r="B254" s="106"/>
      <c r="C254" s="99"/>
      <c r="D254" s="99"/>
    </row>
    <row r="255" spans="2:4" x14ac:dyDescent="0.2">
      <c r="B255" s="106"/>
      <c r="C255" s="99"/>
      <c r="D255" s="99"/>
    </row>
    <row r="256" spans="2:4" x14ac:dyDescent="0.2">
      <c r="B256" s="106"/>
      <c r="C256" s="99"/>
      <c r="D256" s="99"/>
    </row>
    <row r="257" spans="2:4" x14ac:dyDescent="0.2">
      <c r="B257" s="106"/>
      <c r="C257" s="99"/>
      <c r="D257" s="99"/>
    </row>
    <row r="258" spans="2:4" x14ac:dyDescent="0.2">
      <c r="B258" s="106"/>
      <c r="C258" s="99"/>
      <c r="D258" s="99"/>
    </row>
    <row r="259" spans="2:4" x14ac:dyDescent="0.2">
      <c r="B259" s="106"/>
      <c r="C259" s="99"/>
      <c r="D259" s="99"/>
    </row>
    <row r="260" spans="2:4" x14ac:dyDescent="0.2">
      <c r="B260" s="106"/>
      <c r="C260" s="99"/>
      <c r="D260" s="99"/>
    </row>
    <row r="261" spans="2:4" x14ac:dyDescent="0.2">
      <c r="B261" s="106"/>
      <c r="C261" s="99"/>
      <c r="D261" s="99"/>
    </row>
    <row r="262" spans="2:4" x14ac:dyDescent="0.2">
      <c r="B262" s="106"/>
      <c r="C262" s="99"/>
      <c r="D262" s="99"/>
    </row>
    <row r="263" spans="2:4" x14ac:dyDescent="0.2">
      <c r="B263" s="106"/>
      <c r="C263" s="99"/>
      <c r="D263" s="99"/>
    </row>
    <row r="264" spans="2:4" x14ac:dyDescent="0.2">
      <c r="B264" s="106"/>
      <c r="C264" s="99"/>
      <c r="D264" s="99"/>
    </row>
    <row r="265" spans="2:4" x14ac:dyDescent="0.2">
      <c r="B265" s="106"/>
      <c r="C265" s="99"/>
      <c r="D265" s="99"/>
    </row>
    <row r="266" spans="2:4" x14ac:dyDescent="0.2">
      <c r="B266" s="106"/>
      <c r="C266" s="99"/>
      <c r="D266" s="99"/>
    </row>
    <row r="267" spans="2:4" x14ac:dyDescent="0.2">
      <c r="B267" s="106"/>
      <c r="C267" s="99"/>
      <c r="D267" s="99"/>
    </row>
    <row r="268" spans="2:4" x14ac:dyDescent="0.2">
      <c r="B268" s="106"/>
      <c r="C268" s="99"/>
      <c r="D268" s="99"/>
    </row>
    <row r="269" spans="2:4" x14ac:dyDescent="0.2">
      <c r="B269" s="106"/>
      <c r="C269" s="99"/>
      <c r="D269" s="99"/>
    </row>
    <row r="270" spans="2:4" x14ac:dyDescent="0.2">
      <c r="B270" s="106"/>
      <c r="C270" s="99"/>
      <c r="D270" s="99"/>
    </row>
    <row r="271" spans="2:4" x14ac:dyDescent="0.2">
      <c r="B271" s="106"/>
      <c r="C271" s="99"/>
      <c r="D271" s="99"/>
    </row>
    <row r="272" spans="2:4" x14ac:dyDescent="0.2">
      <c r="B272" s="106"/>
      <c r="C272" s="99"/>
      <c r="D272" s="99"/>
    </row>
    <row r="273" spans="2:4" x14ac:dyDescent="0.2">
      <c r="B273" s="106"/>
      <c r="C273" s="99"/>
      <c r="D273" s="99"/>
    </row>
    <row r="274" spans="2:4" x14ac:dyDescent="0.2">
      <c r="B274" s="106"/>
      <c r="C274" s="99"/>
      <c r="D274" s="99"/>
    </row>
    <row r="275" spans="2:4" x14ac:dyDescent="0.2">
      <c r="B275" s="106"/>
      <c r="C275" s="99"/>
      <c r="D275" s="99"/>
    </row>
    <row r="276" spans="2:4" x14ac:dyDescent="0.2">
      <c r="B276" s="106"/>
      <c r="C276" s="99"/>
      <c r="D276" s="99"/>
    </row>
    <row r="277" spans="2:4" x14ac:dyDescent="0.2">
      <c r="B277" s="106"/>
      <c r="C277" s="99"/>
      <c r="D277" s="99"/>
    </row>
    <row r="278" spans="2:4" x14ac:dyDescent="0.2">
      <c r="B278" s="106"/>
      <c r="C278" s="99"/>
      <c r="D278" s="99"/>
    </row>
    <row r="279" spans="2:4" x14ac:dyDescent="0.2">
      <c r="B279" s="106"/>
      <c r="C279" s="99"/>
      <c r="D279" s="99"/>
    </row>
    <row r="280" spans="2:4" x14ac:dyDescent="0.2">
      <c r="B280" s="106"/>
      <c r="C280" s="99"/>
      <c r="D280" s="99"/>
    </row>
    <row r="281" spans="2:4" x14ac:dyDescent="0.2">
      <c r="B281" s="106"/>
      <c r="C281" s="99"/>
      <c r="D281" s="99"/>
    </row>
    <row r="282" spans="2:4" x14ac:dyDescent="0.2">
      <c r="B282" s="106"/>
      <c r="C282" s="99"/>
      <c r="D282" s="99"/>
    </row>
    <row r="283" spans="2:4" x14ac:dyDescent="0.2">
      <c r="B283" s="106"/>
      <c r="C283" s="99"/>
      <c r="D283" s="99"/>
    </row>
    <row r="284" spans="2:4" x14ac:dyDescent="0.2">
      <c r="B284" s="106"/>
      <c r="C284" s="99"/>
      <c r="D284" s="99"/>
    </row>
    <row r="285" spans="2:4" x14ac:dyDescent="0.2">
      <c r="B285" s="106"/>
      <c r="C285" s="99"/>
      <c r="D285" s="99"/>
    </row>
    <row r="286" spans="2:4" x14ac:dyDescent="0.2">
      <c r="B286" s="106"/>
      <c r="C286" s="99"/>
      <c r="D286" s="99"/>
    </row>
    <row r="287" spans="2:4" x14ac:dyDescent="0.2">
      <c r="B287" s="106"/>
      <c r="C287" s="99"/>
      <c r="D287" s="99"/>
    </row>
    <row r="288" spans="2:4" x14ac:dyDescent="0.2">
      <c r="B288" s="106"/>
      <c r="C288" s="99"/>
      <c r="D288" s="99"/>
    </row>
    <row r="289" spans="2:4" x14ac:dyDescent="0.2">
      <c r="B289" s="106"/>
      <c r="C289" s="99"/>
      <c r="D289" s="99"/>
    </row>
    <row r="290" spans="2:4" x14ac:dyDescent="0.2">
      <c r="B290" s="106"/>
      <c r="C290" s="99"/>
      <c r="D290" s="99"/>
    </row>
    <row r="291" spans="2:4" x14ac:dyDescent="0.2">
      <c r="B291" s="106"/>
      <c r="C291" s="99"/>
      <c r="D291" s="99"/>
    </row>
    <row r="292" spans="2:4" x14ac:dyDescent="0.2">
      <c r="B292" s="106"/>
      <c r="C292" s="99"/>
      <c r="D292" s="99"/>
    </row>
    <row r="293" spans="2:4" x14ac:dyDescent="0.2">
      <c r="B293" s="106"/>
      <c r="C293" s="99"/>
      <c r="D293" s="99"/>
    </row>
    <row r="294" spans="2:4" x14ac:dyDescent="0.2">
      <c r="B294" s="106"/>
      <c r="C294" s="99"/>
      <c r="D294" s="99"/>
    </row>
    <row r="295" spans="2:4" x14ac:dyDescent="0.2">
      <c r="B295" s="106"/>
      <c r="C295" s="99"/>
      <c r="D295" s="99"/>
    </row>
    <row r="296" spans="2:4" x14ac:dyDescent="0.2">
      <c r="B296" s="106"/>
      <c r="C296" s="99"/>
      <c r="D296" s="99"/>
    </row>
    <row r="297" spans="2:4" x14ac:dyDescent="0.2">
      <c r="B297" s="106"/>
      <c r="C297" s="99"/>
      <c r="D297" s="99"/>
    </row>
    <row r="298" spans="2:4" x14ac:dyDescent="0.2">
      <c r="B298" s="106"/>
      <c r="C298" s="99"/>
      <c r="D298" s="99"/>
    </row>
    <row r="299" spans="2:4" x14ac:dyDescent="0.2">
      <c r="B299" s="106"/>
      <c r="C299" s="99"/>
      <c r="D299" s="99"/>
    </row>
    <row r="300" spans="2:4" x14ac:dyDescent="0.2">
      <c r="B300" s="106"/>
      <c r="C300" s="99"/>
      <c r="D300" s="99"/>
    </row>
    <row r="301" spans="2:4" x14ac:dyDescent="0.2">
      <c r="B301" s="106"/>
      <c r="C301" s="99"/>
      <c r="D301" s="99"/>
    </row>
    <row r="302" spans="2:4" x14ac:dyDescent="0.2">
      <c r="B302" s="106"/>
      <c r="C302" s="99"/>
      <c r="D302" s="99"/>
    </row>
    <row r="303" spans="2:4" x14ac:dyDescent="0.2">
      <c r="B303" s="106"/>
      <c r="C303" s="99"/>
      <c r="D303" s="99"/>
    </row>
    <row r="304" spans="2:4" x14ac:dyDescent="0.2">
      <c r="B304" s="106"/>
      <c r="C304" s="99"/>
      <c r="D304" s="99"/>
    </row>
    <row r="305" spans="2:4" x14ac:dyDescent="0.2">
      <c r="B305" s="106"/>
      <c r="C305" s="99"/>
      <c r="D305" s="99"/>
    </row>
    <row r="306" spans="2:4" x14ac:dyDescent="0.2">
      <c r="B306" s="106"/>
      <c r="C306" s="99"/>
      <c r="D306" s="99"/>
    </row>
    <row r="307" spans="2:4" x14ac:dyDescent="0.2">
      <c r="B307" s="106"/>
      <c r="C307" s="99"/>
      <c r="D307" s="99"/>
    </row>
    <row r="308" spans="2:4" x14ac:dyDescent="0.2">
      <c r="B308" s="106"/>
      <c r="C308" s="99"/>
      <c r="D308" s="99"/>
    </row>
    <row r="309" spans="2:4" x14ac:dyDescent="0.2">
      <c r="B309" s="106"/>
      <c r="C309" s="99"/>
      <c r="D309" s="99"/>
    </row>
    <row r="310" spans="2:4" x14ac:dyDescent="0.2">
      <c r="B310" s="106"/>
      <c r="C310" s="99"/>
      <c r="D310" s="99"/>
    </row>
    <row r="311" spans="2:4" x14ac:dyDescent="0.2">
      <c r="B311" s="106"/>
      <c r="C311" s="99"/>
      <c r="D311" s="99"/>
    </row>
    <row r="312" spans="2:4" x14ac:dyDescent="0.2">
      <c r="B312" s="106"/>
      <c r="C312" s="99"/>
      <c r="D312" s="99"/>
    </row>
    <row r="313" spans="2:4" x14ac:dyDescent="0.2">
      <c r="B313" s="106"/>
      <c r="C313" s="99"/>
      <c r="D313" s="99"/>
    </row>
    <row r="314" spans="2:4" x14ac:dyDescent="0.2">
      <c r="B314" s="106"/>
      <c r="C314" s="99"/>
      <c r="D314" s="99"/>
    </row>
    <row r="315" spans="2:4" x14ac:dyDescent="0.2">
      <c r="B315" s="106"/>
      <c r="C315" s="99"/>
      <c r="D315" s="99"/>
    </row>
    <row r="316" spans="2:4" x14ac:dyDescent="0.2">
      <c r="B316" s="106"/>
      <c r="C316" s="99"/>
      <c r="D316" s="99"/>
    </row>
    <row r="317" spans="2:4" x14ac:dyDescent="0.2">
      <c r="B317" s="106"/>
      <c r="C317" s="99"/>
      <c r="D317" s="99"/>
    </row>
    <row r="318" spans="2:4" x14ac:dyDescent="0.2">
      <c r="B318" s="106"/>
      <c r="C318" s="99"/>
      <c r="D318" s="99"/>
    </row>
    <row r="319" spans="2:4" x14ac:dyDescent="0.2">
      <c r="B319" s="106"/>
      <c r="C319" s="99"/>
      <c r="D319" s="99"/>
    </row>
    <row r="320" spans="2:4" x14ac:dyDescent="0.2">
      <c r="B320" s="106"/>
      <c r="C320" s="99"/>
      <c r="D320" s="99"/>
    </row>
    <row r="321" spans="2:4" x14ac:dyDescent="0.2">
      <c r="B321" s="106"/>
      <c r="C321" s="99"/>
      <c r="D321" s="99"/>
    </row>
    <row r="322" spans="2:4" x14ac:dyDescent="0.2">
      <c r="B322" s="106"/>
      <c r="C322" s="99"/>
      <c r="D322" s="99"/>
    </row>
    <row r="323" spans="2:4" x14ac:dyDescent="0.2">
      <c r="B323" s="106"/>
      <c r="C323" s="99"/>
      <c r="D323" s="99"/>
    </row>
    <row r="324" spans="2:4" x14ac:dyDescent="0.2">
      <c r="B324" s="106"/>
      <c r="C324" s="99"/>
      <c r="D324" s="99"/>
    </row>
    <row r="325" spans="2:4" x14ac:dyDescent="0.2">
      <c r="B325" s="106"/>
      <c r="C325" s="99"/>
      <c r="D325" s="99"/>
    </row>
    <row r="326" spans="2:4" x14ac:dyDescent="0.2">
      <c r="B326" s="106"/>
      <c r="C326" s="99"/>
      <c r="D326" s="99"/>
    </row>
    <row r="327" spans="2:4" x14ac:dyDescent="0.2">
      <c r="B327" s="106"/>
      <c r="C327" s="99"/>
      <c r="D327" s="99"/>
    </row>
    <row r="328" spans="2:4" x14ac:dyDescent="0.2">
      <c r="B328" s="106"/>
      <c r="C328" s="99"/>
      <c r="D328" s="99"/>
    </row>
    <row r="329" spans="2:4" x14ac:dyDescent="0.2">
      <c r="B329" s="106"/>
      <c r="C329" s="99"/>
      <c r="D329" s="99"/>
    </row>
    <row r="330" spans="2:4" x14ac:dyDescent="0.2">
      <c r="B330" s="106"/>
      <c r="C330" s="99"/>
      <c r="D330" s="99"/>
    </row>
    <row r="331" spans="2:4" x14ac:dyDescent="0.2">
      <c r="B331" s="106"/>
      <c r="C331" s="99"/>
      <c r="D331" s="99"/>
    </row>
    <row r="332" spans="2:4" x14ac:dyDescent="0.2">
      <c r="B332" s="106"/>
      <c r="C332" s="99"/>
      <c r="D332" s="99"/>
    </row>
    <row r="333" spans="2:4" x14ac:dyDescent="0.2">
      <c r="B333" s="106"/>
      <c r="C333" s="99"/>
      <c r="D333" s="99"/>
    </row>
    <row r="334" spans="2:4" x14ac:dyDescent="0.2">
      <c r="B334" s="106"/>
      <c r="C334" s="99"/>
      <c r="D334" s="99"/>
    </row>
    <row r="335" spans="2:4" x14ac:dyDescent="0.2">
      <c r="B335" s="106"/>
      <c r="C335" s="99"/>
      <c r="D335" s="99"/>
    </row>
    <row r="336" spans="2:4" x14ac:dyDescent="0.2">
      <c r="B336" s="106"/>
      <c r="C336" s="99"/>
      <c r="D336" s="99"/>
    </row>
    <row r="337" spans="2:4" x14ac:dyDescent="0.2">
      <c r="B337" s="106"/>
      <c r="C337" s="99"/>
      <c r="D337" s="99"/>
    </row>
    <row r="338" spans="2:4" x14ac:dyDescent="0.2">
      <c r="B338" s="106"/>
      <c r="C338" s="99"/>
      <c r="D338" s="99"/>
    </row>
    <row r="339" spans="2:4" x14ac:dyDescent="0.2">
      <c r="B339" s="106"/>
      <c r="C339" s="99"/>
      <c r="D339" s="99"/>
    </row>
    <row r="340" spans="2:4" x14ac:dyDescent="0.2">
      <c r="B340" s="106"/>
      <c r="C340" s="99"/>
      <c r="D340" s="99"/>
    </row>
    <row r="341" spans="2:4" x14ac:dyDescent="0.2">
      <c r="B341" s="106"/>
      <c r="C341" s="99"/>
      <c r="D341" s="99"/>
    </row>
    <row r="342" spans="2:4" x14ac:dyDescent="0.2">
      <c r="B342" s="106"/>
      <c r="C342" s="99"/>
      <c r="D342" s="99"/>
    </row>
    <row r="343" spans="2:4" x14ac:dyDescent="0.2">
      <c r="B343" s="106"/>
      <c r="C343" s="99"/>
      <c r="D343" s="99"/>
    </row>
    <row r="344" spans="2:4" x14ac:dyDescent="0.2">
      <c r="B344" s="106"/>
      <c r="C344" s="99"/>
      <c r="D344" s="99"/>
    </row>
    <row r="345" spans="2:4" x14ac:dyDescent="0.2">
      <c r="B345" s="106"/>
      <c r="C345" s="99"/>
      <c r="D345" s="99"/>
    </row>
    <row r="346" spans="2:4" x14ac:dyDescent="0.2">
      <c r="B346" s="106"/>
      <c r="C346" s="99"/>
      <c r="D346" s="99"/>
    </row>
    <row r="347" spans="2:4" x14ac:dyDescent="0.2">
      <c r="B347" s="106"/>
      <c r="C347" s="99"/>
      <c r="D347" s="99"/>
    </row>
    <row r="348" spans="2:4" x14ac:dyDescent="0.2">
      <c r="B348" s="106"/>
      <c r="C348" s="99"/>
      <c r="D348" s="99"/>
    </row>
    <row r="349" spans="2:4" x14ac:dyDescent="0.2">
      <c r="B349" s="106"/>
      <c r="C349" s="99"/>
      <c r="D349" s="99"/>
    </row>
    <row r="350" spans="2:4" x14ac:dyDescent="0.2">
      <c r="B350" s="106"/>
      <c r="C350" s="99"/>
      <c r="D350" s="99"/>
    </row>
    <row r="351" spans="2:4" x14ac:dyDescent="0.2">
      <c r="B351" s="106"/>
      <c r="C351" s="99"/>
      <c r="D351" s="99"/>
    </row>
    <row r="352" spans="2:4" x14ac:dyDescent="0.2">
      <c r="B352" s="106"/>
      <c r="C352" s="99"/>
      <c r="D352" s="99"/>
    </row>
    <row r="353" spans="2:4" x14ac:dyDescent="0.2">
      <c r="B353" s="106"/>
      <c r="C353" s="99"/>
      <c r="D353" s="99"/>
    </row>
    <row r="354" spans="2:4" x14ac:dyDescent="0.2">
      <c r="B354" s="106"/>
      <c r="C354" s="99"/>
      <c r="D354" s="99"/>
    </row>
    <row r="355" spans="2:4" x14ac:dyDescent="0.2">
      <c r="B355" s="106"/>
      <c r="C355" s="99"/>
      <c r="D355" s="99"/>
    </row>
    <row r="356" spans="2:4" x14ac:dyDescent="0.2">
      <c r="B356" s="106"/>
      <c r="C356" s="99"/>
      <c r="D356" s="99"/>
    </row>
    <row r="357" spans="2:4" x14ac:dyDescent="0.2">
      <c r="B357" s="106"/>
      <c r="C357" s="99"/>
      <c r="D357" s="99"/>
    </row>
    <row r="358" spans="2:4" x14ac:dyDescent="0.2">
      <c r="B358" s="106"/>
      <c r="C358" s="99"/>
      <c r="D358" s="99"/>
    </row>
    <row r="359" spans="2:4" x14ac:dyDescent="0.2">
      <c r="B359" s="106"/>
      <c r="C359" s="99"/>
      <c r="D359" s="99"/>
    </row>
    <row r="360" spans="2:4" x14ac:dyDescent="0.2">
      <c r="B360" s="106"/>
      <c r="C360" s="99"/>
      <c r="D360" s="99"/>
    </row>
    <row r="361" spans="2:4" x14ac:dyDescent="0.2">
      <c r="B361" s="106"/>
      <c r="C361" s="99"/>
      <c r="D361" s="99"/>
    </row>
    <row r="362" spans="2:4" x14ac:dyDescent="0.2">
      <c r="B362" s="106"/>
      <c r="C362" s="99"/>
      <c r="D362" s="99"/>
    </row>
    <row r="363" spans="2:4" x14ac:dyDescent="0.2">
      <c r="B363" s="106"/>
      <c r="C363" s="99"/>
      <c r="D363" s="99"/>
    </row>
    <row r="364" spans="2:4" x14ac:dyDescent="0.2">
      <c r="B364" s="106"/>
      <c r="C364" s="99"/>
      <c r="D364" s="99"/>
    </row>
    <row r="365" spans="2:4" x14ac:dyDescent="0.2">
      <c r="B365" s="106"/>
      <c r="C365" s="99"/>
      <c r="D365" s="99"/>
    </row>
    <row r="366" spans="2:4" x14ac:dyDescent="0.2">
      <c r="B366" s="106"/>
      <c r="C366" s="99"/>
      <c r="D366" s="99"/>
    </row>
    <row r="367" spans="2:4" x14ac:dyDescent="0.2">
      <c r="B367" s="106"/>
      <c r="C367" s="99"/>
      <c r="D367" s="99"/>
    </row>
    <row r="368" spans="2:4" x14ac:dyDescent="0.2">
      <c r="B368" s="106"/>
      <c r="C368" s="99"/>
      <c r="D368" s="99"/>
    </row>
    <row r="369" spans="2:4" x14ac:dyDescent="0.2">
      <c r="B369" s="106"/>
      <c r="C369" s="99"/>
      <c r="D369" s="99"/>
    </row>
    <row r="370" spans="2:4" x14ac:dyDescent="0.2">
      <c r="B370" s="106"/>
      <c r="C370" s="99"/>
      <c r="D370" s="99"/>
    </row>
    <row r="371" spans="2:4" x14ac:dyDescent="0.2">
      <c r="B371" s="106"/>
      <c r="C371" s="99"/>
      <c r="D371" s="99"/>
    </row>
    <row r="372" spans="2:4" x14ac:dyDescent="0.2">
      <c r="B372" s="106"/>
      <c r="C372" s="99"/>
      <c r="D372" s="99"/>
    </row>
  </sheetData>
  <sheetProtection password="CC33" sheet="1" objects="1" scenarios="1" selectLockedCells="1"/>
  <mergeCells count="2">
    <mergeCell ref="A2:E2"/>
    <mergeCell ref="B3:E3"/>
  </mergeCells>
  <phoneticPr fontId="3" type="noConversion"/>
  <pageMargins left="0.75" right="0.75" top="1" bottom="1" header="0.5" footer="0.5"/>
  <pageSetup scale="88" orientation="portrait" horizontalDpi="300" verticalDpi="300"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3" x14ac:dyDescent="0.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U69"/>
  <sheetViews>
    <sheetView zoomScale="90" zoomScaleNormal="90" zoomScalePageLayoutView="90" workbookViewId="0">
      <pane xSplit="1" ySplit="6" topLeftCell="B43" activePane="bottomRight" state="frozen"/>
      <selection pane="topRight" activeCell="B1" sqref="B1"/>
      <selection pane="bottomLeft" activeCell="A7" sqref="A7"/>
      <selection pane="bottomRight" activeCell="B40" sqref="B40:H40"/>
    </sheetView>
  </sheetViews>
  <sheetFormatPr baseColWidth="10" defaultColWidth="8.83203125" defaultRowHeight="13" x14ac:dyDescent="0.15"/>
  <cols>
    <col min="1" max="1" width="7.33203125" style="121" customWidth="1"/>
    <col min="2" max="2" width="35.33203125" style="91" bestFit="1" customWidth="1"/>
    <col min="3" max="3" width="23.33203125" style="147" customWidth="1"/>
    <col min="4" max="4" width="14.5" style="163" customWidth="1"/>
    <col min="5" max="5" width="17.33203125" style="163" customWidth="1"/>
    <col min="6" max="6" width="14.5" style="164" bestFit="1" customWidth="1"/>
    <col min="7" max="7" width="10.1640625" style="166" customWidth="1"/>
    <col min="8" max="8" width="11.33203125" style="173" bestFit="1" customWidth="1"/>
    <col min="9" max="9" width="11.83203125" style="112" customWidth="1"/>
    <col min="10" max="19" width="11.83203125" style="121" customWidth="1"/>
    <col min="20" max="16384" width="8.83203125" style="121"/>
  </cols>
  <sheetData>
    <row r="1" spans="1:19" ht="54" customHeight="1" x14ac:dyDescent="0.15"/>
    <row r="2" spans="1:19" ht="46.75" customHeight="1" x14ac:dyDescent="0.25">
      <c r="A2" s="626" t="s">
        <v>295</v>
      </c>
      <c r="B2" s="631"/>
      <c r="C2" s="631"/>
      <c r="D2" s="631"/>
      <c r="E2" s="631"/>
      <c r="F2" s="631"/>
      <c r="G2" s="631"/>
      <c r="H2" s="631"/>
      <c r="I2" s="277"/>
      <c r="J2" s="282"/>
      <c r="K2" s="282"/>
      <c r="L2" s="282"/>
      <c r="M2" s="282"/>
      <c r="N2" s="282"/>
      <c r="O2" s="282"/>
      <c r="P2" s="282"/>
      <c r="Q2" s="282"/>
      <c r="R2" s="282"/>
    </row>
    <row r="3" spans="1:19" s="213" customFormat="1" ht="24" x14ac:dyDescent="0.2">
      <c r="B3" s="633" t="s">
        <v>333</v>
      </c>
      <c r="C3" s="634"/>
      <c r="D3" s="634"/>
      <c r="E3" s="634"/>
      <c r="F3" s="634"/>
      <c r="G3" s="634"/>
      <c r="H3" s="635"/>
      <c r="I3" s="148"/>
      <c r="S3" s="214"/>
    </row>
    <row r="4" spans="1:19" s="197" customFormat="1" ht="18" x14ac:dyDescent="0.2">
      <c r="B4" s="280" t="s">
        <v>259</v>
      </c>
      <c r="C4" s="636"/>
      <c r="D4" s="637"/>
      <c r="E4" s="637"/>
      <c r="F4" s="637"/>
      <c r="G4" s="637"/>
      <c r="H4" s="638"/>
      <c r="I4" s="149"/>
      <c r="J4" s="215"/>
      <c r="K4" s="215"/>
      <c r="L4" s="215"/>
      <c r="M4" s="215"/>
      <c r="N4" s="215"/>
      <c r="O4" s="215"/>
      <c r="P4" s="215"/>
      <c r="Q4" s="215"/>
      <c r="R4" s="215"/>
      <c r="S4" s="215"/>
    </row>
    <row r="5" spans="1:19" s="216" customFormat="1" ht="15.5" customHeight="1" x14ac:dyDescent="0.2">
      <c r="B5" s="450"/>
      <c r="C5" s="451" t="s">
        <v>118</v>
      </c>
      <c r="D5" s="452" t="s">
        <v>119</v>
      </c>
      <c r="E5" s="452" t="s">
        <v>87</v>
      </c>
      <c r="F5" s="453" t="s">
        <v>120</v>
      </c>
      <c r="G5" s="454" t="s">
        <v>121</v>
      </c>
      <c r="H5" s="455" t="s">
        <v>122</v>
      </c>
      <c r="I5" s="135"/>
    </row>
    <row r="6" spans="1:19" s="216" customFormat="1" ht="16" x14ac:dyDescent="0.2">
      <c r="B6" s="456"/>
      <c r="C6" s="457" t="s">
        <v>123</v>
      </c>
      <c r="D6" s="458" t="s">
        <v>122</v>
      </c>
      <c r="E6" s="458" t="s">
        <v>124</v>
      </c>
      <c r="F6" s="459" t="s">
        <v>125</v>
      </c>
      <c r="G6" s="460" t="s">
        <v>126</v>
      </c>
      <c r="H6" s="461" t="s">
        <v>127</v>
      </c>
      <c r="I6" s="135"/>
    </row>
    <row r="7" spans="1:19" s="216" customFormat="1" ht="16" x14ac:dyDescent="0.2">
      <c r="B7" s="450" t="s">
        <v>117</v>
      </c>
      <c r="C7" s="457"/>
      <c r="D7" s="458"/>
      <c r="E7" s="458"/>
      <c r="F7" s="459"/>
      <c r="G7" s="460"/>
      <c r="H7" s="461"/>
      <c r="I7" s="135"/>
    </row>
    <row r="8" spans="1:19" s="84" customFormat="1" ht="16" x14ac:dyDescent="0.2">
      <c r="B8" s="220"/>
      <c r="C8" s="221"/>
      <c r="D8" s="222"/>
      <c r="E8" s="222"/>
      <c r="F8" s="223"/>
      <c r="G8" s="224"/>
      <c r="H8" s="225"/>
      <c r="I8" s="83"/>
    </row>
    <row r="9" spans="1:19" s="81" customFormat="1" ht="16" x14ac:dyDescent="0.2">
      <c r="B9" s="226"/>
      <c r="C9" s="221"/>
      <c r="D9" s="222"/>
      <c r="E9" s="222"/>
      <c r="F9" s="223"/>
      <c r="G9" s="224"/>
      <c r="H9" s="225"/>
      <c r="I9" s="83"/>
      <c r="J9" s="84"/>
      <c r="K9" s="84"/>
      <c r="L9" s="84"/>
      <c r="M9" s="84"/>
      <c r="N9" s="84"/>
      <c r="O9" s="84"/>
      <c r="P9" s="84"/>
      <c r="Q9" s="84"/>
      <c r="R9" s="84"/>
      <c r="S9" s="84"/>
    </row>
    <row r="10" spans="1:19" s="81" customFormat="1" ht="16" x14ac:dyDescent="0.2">
      <c r="B10" s="226"/>
      <c r="C10" s="221"/>
      <c r="D10" s="222"/>
      <c r="E10" s="222"/>
      <c r="F10" s="223"/>
      <c r="G10" s="224"/>
      <c r="H10" s="225"/>
      <c r="I10" s="83"/>
      <c r="J10" s="84"/>
      <c r="K10" s="84"/>
      <c r="L10" s="84"/>
      <c r="M10" s="84"/>
      <c r="N10" s="84"/>
      <c r="O10" s="84"/>
      <c r="P10" s="84"/>
      <c r="Q10" s="84"/>
      <c r="R10" s="84"/>
      <c r="S10" s="84"/>
    </row>
    <row r="11" spans="1:19" s="81" customFormat="1" ht="16" x14ac:dyDescent="0.2">
      <c r="B11" s="226"/>
      <c r="C11" s="221"/>
      <c r="D11" s="222"/>
      <c r="E11" s="222"/>
      <c r="F11" s="223"/>
      <c r="G11" s="224"/>
      <c r="H11" s="225"/>
      <c r="I11" s="83"/>
      <c r="J11" s="84"/>
      <c r="K11" s="84"/>
      <c r="L11" s="84"/>
      <c r="M11" s="84"/>
      <c r="N11" s="84"/>
      <c r="O11" s="84"/>
      <c r="P11" s="84"/>
      <c r="Q11" s="84"/>
      <c r="R11" s="84"/>
      <c r="S11" s="84"/>
    </row>
    <row r="12" spans="1:19" s="81" customFormat="1" ht="16" x14ac:dyDescent="0.2">
      <c r="B12" s="226" t="s">
        <v>282</v>
      </c>
      <c r="C12" s="221"/>
      <c r="D12" s="222"/>
      <c r="E12" s="222"/>
      <c r="F12" s="223"/>
      <c r="G12" s="224"/>
      <c r="H12" s="225"/>
      <c r="I12" s="83"/>
      <c r="J12" s="84"/>
      <c r="K12" s="84"/>
      <c r="L12" s="84"/>
      <c r="M12" s="84"/>
      <c r="N12" s="84"/>
      <c r="O12" s="84"/>
      <c r="P12" s="84"/>
      <c r="Q12" s="84"/>
      <c r="R12" s="84"/>
      <c r="S12" s="84"/>
    </row>
    <row r="13" spans="1:19" s="81" customFormat="1" ht="16" x14ac:dyDescent="0.2">
      <c r="B13" s="226" t="s">
        <v>282</v>
      </c>
      <c r="C13" s="221"/>
      <c r="D13" s="222"/>
      <c r="E13" s="222"/>
      <c r="F13" s="223"/>
      <c r="G13" s="224"/>
      <c r="H13" s="225"/>
      <c r="I13" s="83"/>
      <c r="J13" s="84"/>
      <c r="K13" s="84"/>
      <c r="L13" s="84"/>
      <c r="M13" s="84"/>
      <c r="N13" s="84"/>
      <c r="O13" s="84"/>
      <c r="P13" s="84"/>
      <c r="Q13" s="84"/>
      <c r="R13" s="84"/>
      <c r="S13" s="84"/>
    </row>
    <row r="14" spans="1:19" s="81" customFormat="1" ht="16" x14ac:dyDescent="0.2">
      <c r="B14" s="226" t="s">
        <v>282</v>
      </c>
      <c r="C14" s="221"/>
      <c r="D14" s="222"/>
      <c r="E14" s="222"/>
      <c r="F14" s="227"/>
      <c r="G14" s="224"/>
      <c r="H14" s="225"/>
      <c r="I14" s="83"/>
      <c r="J14" s="84"/>
      <c r="K14" s="84"/>
      <c r="L14" s="84"/>
      <c r="M14" s="84"/>
      <c r="N14" s="84"/>
      <c r="O14" s="84"/>
      <c r="P14" s="84"/>
      <c r="Q14" s="84"/>
      <c r="R14" s="84"/>
      <c r="S14" s="84"/>
    </row>
    <row r="15" spans="1:19" s="81" customFormat="1" ht="16" x14ac:dyDescent="0.2">
      <c r="B15" s="226" t="s">
        <v>282</v>
      </c>
      <c r="C15" s="221"/>
      <c r="D15" s="222"/>
      <c r="E15" s="222"/>
      <c r="F15" s="223"/>
      <c r="G15" s="224"/>
      <c r="H15" s="225"/>
      <c r="I15" s="83"/>
      <c r="J15" s="84"/>
      <c r="K15" s="84"/>
      <c r="L15" s="84"/>
      <c r="M15" s="84"/>
      <c r="N15" s="84"/>
      <c r="O15" s="84"/>
      <c r="P15" s="84"/>
      <c r="Q15" s="84"/>
      <c r="R15" s="84"/>
      <c r="S15" s="84"/>
    </row>
    <row r="16" spans="1:19" s="81" customFormat="1" ht="16" x14ac:dyDescent="0.2">
      <c r="B16" s="226" t="s">
        <v>282</v>
      </c>
      <c r="C16" s="221"/>
      <c r="D16" s="222"/>
      <c r="E16" s="222"/>
      <c r="F16" s="223"/>
      <c r="G16" s="224"/>
      <c r="H16" s="225"/>
      <c r="I16" s="83"/>
      <c r="J16" s="84"/>
      <c r="K16" s="84"/>
      <c r="L16" s="84"/>
      <c r="M16" s="84"/>
      <c r="N16" s="84"/>
      <c r="O16" s="84"/>
      <c r="P16" s="84"/>
      <c r="Q16" s="84"/>
      <c r="R16" s="84"/>
      <c r="S16" s="84"/>
    </row>
    <row r="17" spans="2:21" s="81" customFormat="1" ht="16" x14ac:dyDescent="0.2">
      <c r="B17" s="226" t="s">
        <v>282</v>
      </c>
      <c r="C17" s="221"/>
      <c r="D17" s="222"/>
      <c r="E17" s="222"/>
      <c r="F17" s="223"/>
      <c r="G17" s="224"/>
      <c r="H17" s="225"/>
      <c r="I17" s="78"/>
      <c r="J17" s="84"/>
      <c r="K17" s="84"/>
      <c r="L17" s="84"/>
      <c r="M17" s="84"/>
      <c r="N17" s="84"/>
      <c r="O17" s="84"/>
      <c r="P17" s="84"/>
      <c r="Q17" s="84"/>
      <c r="R17" s="84"/>
      <c r="S17" s="84"/>
    </row>
    <row r="18" spans="2:21" s="81" customFormat="1" ht="16" x14ac:dyDescent="0.2">
      <c r="B18" s="226" t="s">
        <v>282</v>
      </c>
      <c r="C18" s="221"/>
      <c r="D18" s="222"/>
      <c r="E18" s="222"/>
      <c r="F18" s="223"/>
      <c r="G18" s="224"/>
      <c r="H18" s="225"/>
      <c r="I18" s="78"/>
      <c r="J18" s="84"/>
      <c r="K18" s="84"/>
      <c r="L18" s="84"/>
      <c r="M18" s="84"/>
      <c r="N18" s="84"/>
      <c r="O18" s="84"/>
      <c r="P18" s="84"/>
      <c r="Q18" s="84"/>
      <c r="R18" s="84"/>
      <c r="S18" s="84"/>
    </row>
    <row r="19" spans="2:21" s="81" customFormat="1" ht="16" x14ac:dyDescent="0.2">
      <c r="B19" s="226" t="s">
        <v>282</v>
      </c>
      <c r="C19" s="221"/>
      <c r="D19" s="222"/>
      <c r="E19" s="222"/>
      <c r="F19" s="223"/>
      <c r="G19" s="224"/>
      <c r="H19" s="225"/>
      <c r="I19" s="78"/>
      <c r="J19" s="84"/>
      <c r="K19" s="84"/>
      <c r="L19" s="84"/>
      <c r="M19" s="84"/>
      <c r="N19" s="84"/>
      <c r="O19" s="84"/>
      <c r="P19" s="84"/>
      <c r="Q19" s="84"/>
      <c r="R19" s="84"/>
      <c r="S19" s="84"/>
    </row>
    <row r="20" spans="2:21" s="81" customFormat="1" ht="16" x14ac:dyDescent="0.2">
      <c r="B20" s="226" t="s">
        <v>282</v>
      </c>
      <c r="C20" s="221"/>
      <c r="D20" s="222"/>
      <c r="E20" s="222"/>
      <c r="F20" s="223"/>
      <c r="G20" s="224"/>
      <c r="H20" s="225"/>
      <c r="I20" s="78"/>
      <c r="J20" s="84"/>
      <c r="K20" s="84"/>
      <c r="L20" s="84"/>
      <c r="M20" s="84"/>
      <c r="N20" s="84"/>
      <c r="O20" s="84"/>
      <c r="P20" s="84"/>
      <c r="Q20" s="84"/>
      <c r="R20" s="84"/>
      <c r="S20" s="84"/>
    </row>
    <row r="21" spans="2:21" s="81" customFormat="1" ht="16" x14ac:dyDescent="0.2">
      <c r="B21" s="226" t="s">
        <v>282</v>
      </c>
      <c r="C21" s="221"/>
      <c r="D21" s="222"/>
      <c r="E21" s="222"/>
      <c r="F21" s="223"/>
      <c r="G21" s="224"/>
      <c r="H21" s="225"/>
      <c r="I21" s="78"/>
      <c r="J21" s="84"/>
      <c r="K21" s="84"/>
      <c r="L21" s="84"/>
      <c r="M21" s="84"/>
      <c r="N21" s="84"/>
      <c r="O21" s="84"/>
      <c r="P21" s="84"/>
      <c r="Q21" s="84"/>
      <c r="R21" s="84"/>
      <c r="S21" s="84"/>
    </row>
    <row r="22" spans="2:21" s="81" customFormat="1" ht="16" x14ac:dyDescent="0.2">
      <c r="B22" s="226" t="s">
        <v>282</v>
      </c>
      <c r="C22" s="221"/>
      <c r="D22" s="222"/>
      <c r="E22" s="222"/>
      <c r="F22" s="223"/>
      <c r="G22" s="224"/>
      <c r="H22" s="225"/>
      <c r="I22" s="78"/>
      <c r="J22" s="84"/>
      <c r="K22" s="84"/>
      <c r="L22" s="84"/>
      <c r="M22" s="84"/>
      <c r="N22" s="84"/>
      <c r="O22" s="84"/>
      <c r="P22" s="84"/>
      <c r="Q22" s="84"/>
      <c r="R22" s="84"/>
      <c r="S22" s="84"/>
    </row>
    <row r="23" spans="2:21" s="81" customFormat="1" ht="16" x14ac:dyDescent="0.2">
      <c r="B23" s="226" t="s">
        <v>282</v>
      </c>
      <c r="C23" s="221"/>
      <c r="D23" s="222"/>
      <c r="E23" s="222"/>
      <c r="F23" s="223"/>
      <c r="G23" s="224"/>
      <c r="H23" s="225"/>
      <c r="I23" s="83"/>
      <c r="J23" s="84"/>
      <c r="K23" s="84"/>
      <c r="L23" s="84"/>
      <c r="M23" s="84"/>
      <c r="N23" s="84"/>
      <c r="O23" s="84"/>
      <c r="P23" s="84"/>
      <c r="Q23" s="84"/>
      <c r="R23" s="84"/>
      <c r="S23" s="84"/>
    </row>
    <row r="24" spans="2:21" s="81" customFormat="1" ht="16" x14ac:dyDescent="0.2">
      <c r="B24" s="226" t="s">
        <v>282</v>
      </c>
      <c r="C24" s="221"/>
      <c r="D24" s="222"/>
      <c r="E24" s="222"/>
      <c r="F24" s="223"/>
      <c r="G24" s="224"/>
      <c r="H24" s="225"/>
      <c r="I24" s="83"/>
      <c r="J24" s="84"/>
      <c r="K24" s="84"/>
      <c r="L24" s="84"/>
      <c r="M24" s="84"/>
      <c r="N24" s="84"/>
      <c r="O24" s="84"/>
      <c r="P24" s="84"/>
      <c r="Q24" s="84"/>
      <c r="R24" s="84"/>
      <c r="S24" s="84"/>
    </row>
    <row r="25" spans="2:21" s="81" customFormat="1" ht="16" x14ac:dyDescent="0.2">
      <c r="B25" s="226" t="s">
        <v>282</v>
      </c>
      <c r="C25" s="221"/>
      <c r="D25" s="222"/>
      <c r="E25" s="222"/>
      <c r="F25" s="223"/>
      <c r="G25" s="224"/>
      <c r="H25" s="225"/>
      <c r="I25" s="83"/>
      <c r="J25" s="84"/>
      <c r="K25" s="84"/>
      <c r="L25" s="84"/>
      <c r="M25" s="84"/>
      <c r="N25" s="84"/>
      <c r="O25" s="84"/>
      <c r="P25" s="84"/>
      <c r="Q25" s="84"/>
      <c r="R25" s="84"/>
      <c r="S25" s="84"/>
    </row>
    <row r="26" spans="2:21" s="81" customFormat="1" ht="16" x14ac:dyDescent="0.2">
      <c r="B26" s="226" t="s">
        <v>282</v>
      </c>
      <c r="C26" s="221"/>
      <c r="D26" s="222"/>
      <c r="E26" s="222"/>
      <c r="F26" s="223"/>
      <c r="G26" s="224"/>
      <c r="H26" s="225"/>
      <c r="I26" s="83"/>
      <c r="J26" s="84"/>
      <c r="K26" s="84"/>
      <c r="L26" s="84"/>
      <c r="M26" s="84"/>
      <c r="N26" s="84"/>
      <c r="O26" s="84"/>
      <c r="P26" s="84"/>
      <c r="Q26" s="84"/>
      <c r="R26" s="84"/>
      <c r="S26" s="84"/>
    </row>
    <row r="27" spans="2:21" s="81" customFormat="1" ht="17" thickBot="1" x14ac:dyDescent="0.25">
      <c r="B27" s="226" t="s">
        <v>282</v>
      </c>
      <c r="C27" s="221"/>
      <c r="D27" s="281"/>
      <c r="E27" s="281"/>
      <c r="F27" s="223"/>
      <c r="G27" s="224"/>
      <c r="H27" s="225"/>
      <c r="I27" s="83"/>
      <c r="J27" s="84"/>
      <c r="K27" s="84"/>
      <c r="L27" s="84"/>
      <c r="M27" s="84"/>
      <c r="N27" s="84"/>
      <c r="O27" s="84"/>
      <c r="P27" s="84"/>
      <c r="Q27" s="84"/>
      <c r="R27" s="84"/>
      <c r="S27" s="84"/>
    </row>
    <row r="28" spans="2:21" s="199" customFormat="1" ht="17" thickBot="1" x14ac:dyDescent="0.25">
      <c r="B28" s="462" t="s">
        <v>128</v>
      </c>
      <c r="C28" s="463"/>
      <c r="D28" s="464">
        <f>SUM(D8:D27)</f>
        <v>0</v>
      </c>
      <c r="E28" s="465">
        <f>SUM(E8:E27)</f>
        <v>0</v>
      </c>
      <c r="F28" s="466"/>
      <c r="G28" s="467"/>
      <c r="H28" s="468"/>
      <c r="I28" s="79"/>
      <c r="U28" s="197"/>
    </row>
    <row r="29" spans="2:21" x14ac:dyDescent="0.15">
      <c r="B29" s="218"/>
      <c r="C29" s="150"/>
      <c r="D29" s="151"/>
      <c r="E29" s="151"/>
      <c r="F29" s="152"/>
      <c r="G29" s="153"/>
      <c r="H29" s="154"/>
      <c r="I29" s="155"/>
      <c r="J29" s="217"/>
      <c r="K29" s="217"/>
      <c r="L29" s="217"/>
      <c r="M29" s="217"/>
      <c r="N29" s="217"/>
      <c r="O29" s="217"/>
      <c r="P29" s="217"/>
      <c r="Q29" s="217"/>
      <c r="R29" s="217"/>
      <c r="S29" s="87"/>
    </row>
    <row r="30" spans="2:21" s="197" customFormat="1" ht="16" x14ac:dyDescent="0.2">
      <c r="B30" s="469" t="s">
        <v>129</v>
      </c>
      <c r="C30" s="463"/>
      <c r="D30" s="470"/>
      <c r="E30" s="470"/>
      <c r="F30" s="466"/>
      <c r="G30" s="467"/>
      <c r="H30" s="468"/>
      <c r="I30" s="79"/>
      <c r="J30" s="199"/>
      <c r="K30" s="199"/>
      <c r="L30" s="199"/>
      <c r="M30" s="199"/>
      <c r="N30" s="199"/>
      <c r="O30" s="199"/>
      <c r="P30" s="199"/>
      <c r="Q30" s="199"/>
      <c r="R30" s="199"/>
      <c r="S30" s="199"/>
    </row>
    <row r="31" spans="2:21" s="81" customFormat="1" ht="16" x14ac:dyDescent="0.2">
      <c r="B31" s="226"/>
      <c r="C31" s="221"/>
      <c r="D31" s="222"/>
      <c r="E31" s="222"/>
      <c r="F31" s="223"/>
      <c r="G31" s="224"/>
      <c r="H31" s="225"/>
      <c r="I31" s="83"/>
      <c r="J31" s="84"/>
      <c r="K31" s="84"/>
      <c r="L31" s="84"/>
      <c r="M31" s="84"/>
      <c r="N31" s="84"/>
      <c r="O31" s="84"/>
      <c r="P31" s="84"/>
      <c r="Q31" s="84"/>
      <c r="R31" s="84"/>
      <c r="S31" s="84"/>
    </row>
    <row r="32" spans="2:21" s="81" customFormat="1" ht="16" x14ac:dyDescent="0.2">
      <c r="B32" s="226"/>
      <c r="C32" s="221"/>
      <c r="D32" s="222"/>
      <c r="E32" s="222"/>
      <c r="F32" s="223"/>
      <c r="G32" s="224"/>
      <c r="H32" s="225"/>
      <c r="I32" s="83"/>
      <c r="J32" s="84"/>
      <c r="K32" s="84"/>
      <c r="L32" s="84"/>
      <c r="M32" s="84"/>
      <c r="N32" s="84"/>
      <c r="O32" s="84"/>
      <c r="P32" s="84"/>
      <c r="Q32" s="84"/>
      <c r="R32" s="84"/>
      <c r="S32" s="84"/>
    </row>
    <row r="33" spans="2:19" s="81" customFormat="1" ht="16" x14ac:dyDescent="0.2">
      <c r="B33" s="226"/>
      <c r="C33" s="221"/>
      <c r="D33" s="222"/>
      <c r="E33" s="222"/>
      <c r="F33" s="223"/>
      <c r="G33" s="224"/>
      <c r="H33" s="225"/>
      <c r="I33" s="83"/>
      <c r="J33" s="84"/>
      <c r="K33" s="84"/>
      <c r="L33" s="84"/>
      <c r="M33" s="84"/>
      <c r="N33" s="84"/>
      <c r="O33" s="84"/>
      <c r="P33" s="84"/>
      <c r="Q33" s="84"/>
      <c r="R33" s="84"/>
      <c r="S33" s="84"/>
    </row>
    <row r="34" spans="2:19" s="81" customFormat="1" ht="16" x14ac:dyDescent="0.2">
      <c r="B34" s="226"/>
      <c r="C34" s="221"/>
      <c r="D34" s="222"/>
      <c r="E34" s="222"/>
      <c r="F34" s="223"/>
      <c r="G34" s="224"/>
      <c r="H34" s="225"/>
      <c r="I34" s="83"/>
      <c r="J34" s="84"/>
      <c r="K34" s="84"/>
      <c r="L34" s="84"/>
      <c r="M34" s="84"/>
      <c r="N34" s="84"/>
      <c r="O34" s="84"/>
      <c r="P34" s="84"/>
      <c r="Q34" s="84"/>
      <c r="R34" s="84"/>
      <c r="S34" s="84"/>
    </row>
    <row r="35" spans="2:19" s="81" customFormat="1" ht="16" x14ac:dyDescent="0.2">
      <c r="B35" s="226"/>
      <c r="C35" s="221"/>
      <c r="D35" s="222"/>
      <c r="E35" s="222"/>
      <c r="F35" s="223"/>
      <c r="G35" s="224"/>
      <c r="H35" s="225"/>
      <c r="I35" s="83"/>
      <c r="J35" s="84"/>
      <c r="K35" s="84"/>
      <c r="L35" s="84"/>
      <c r="M35" s="84"/>
      <c r="N35" s="84"/>
      <c r="O35" s="84"/>
      <c r="P35" s="84"/>
      <c r="Q35" s="84"/>
      <c r="R35" s="84"/>
      <c r="S35" s="84"/>
    </row>
    <row r="36" spans="2:19" s="81" customFormat="1" ht="17" thickBot="1" x14ac:dyDescent="0.25">
      <c r="B36" s="226"/>
      <c r="C36" s="221"/>
      <c r="D36" s="222"/>
      <c r="E36" s="222"/>
      <c r="F36" s="223"/>
      <c r="G36" s="224"/>
      <c r="H36" s="225"/>
      <c r="I36" s="83"/>
      <c r="J36" s="84"/>
      <c r="K36" s="84"/>
      <c r="L36" s="84"/>
      <c r="M36" s="84"/>
      <c r="N36" s="84"/>
      <c r="O36" s="84"/>
      <c r="P36" s="84"/>
      <c r="Q36" s="84"/>
      <c r="R36" s="84"/>
      <c r="S36" s="84"/>
    </row>
    <row r="37" spans="2:19" s="81" customFormat="1" ht="17" thickBot="1" x14ac:dyDescent="0.25">
      <c r="B37" s="471" t="s">
        <v>130</v>
      </c>
      <c r="C37" s="472"/>
      <c r="D37" s="464">
        <f>SUM(D31:D36)</f>
        <v>0</v>
      </c>
      <c r="E37" s="465">
        <f>SUM(E31:E36)</f>
        <v>0</v>
      </c>
      <c r="F37" s="473"/>
      <c r="G37" s="474"/>
      <c r="H37" s="475"/>
      <c r="I37" s="83"/>
      <c r="J37" s="84"/>
      <c r="K37" s="84"/>
      <c r="L37" s="84"/>
      <c r="M37" s="84"/>
      <c r="N37" s="84"/>
      <c r="O37" s="84"/>
      <c r="P37" s="84"/>
      <c r="Q37" s="84"/>
      <c r="R37" s="84"/>
      <c r="S37" s="84"/>
    </row>
    <row r="38" spans="2:19" x14ac:dyDescent="0.15">
      <c r="B38" s="218"/>
      <c r="C38" s="150"/>
      <c r="D38" s="151"/>
      <c r="E38" s="151"/>
      <c r="F38" s="152"/>
      <c r="G38" s="153"/>
      <c r="H38" s="154"/>
      <c r="I38" s="155"/>
      <c r="J38" s="217"/>
      <c r="K38" s="217"/>
      <c r="L38" s="217"/>
      <c r="M38" s="217"/>
      <c r="N38" s="217"/>
      <c r="O38" s="217"/>
      <c r="P38" s="217"/>
      <c r="Q38" s="217"/>
      <c r="R38" s="217"/>
      <c r="S38" s="217"/>
    </row>
    <row r="39" spans="2:19" s="197" customFormat="1" ht="16" x14ac:dyDescent="0.2">
      <c r="B39" s="469" t="s">
        <v>131</v>
      </c>
      <c r="C39" s="463"/>
      <c r="D39" s="470"/>
      <c r="E39" s="470"/>
      <c r="F39" s="466"/>
      <c r="G39" s="467"/>
      <c r="H39" s="468"/>
      <c r="I39" s="79"/>
      <c r="J39" s="199"/>
      <c r="K39" s="199"/>
      <c r="L39" s="199"/>
      <c r="M39" s="199"/>
      <c r="N39" s="199"/>
      <c r="O39" s="199"/>
      <c r="P39" s="199"/>
      <c r="Q39" s="199"/>
      <c r="R39" s="199"/>
      <c r="S39" s="199"/>
    </row>
    <row r="40" spans="2:19" s="81" customFormat="1" ht="16" x14ac:dyDescent="0.2">
      <c r="B40" s="226"/>
      <c r="C40" s="221"/>
      <c r="D40" s="222"/>
      <c r="E40" s="222"/>
      <c r="F40" s="223"/>
      <c r="G40" s="224"/>
      <c r="H40" s="225"/>
      <c r="I40" s="83"/>
      <c r="J40" s="84"/>
      <c r="K40" s="84"/>
      <c r="L40" s="84"/>
      <c r="M40" s="84"/>
      <c r="N40" s="84"/>
      <c r="O40" s="84"/>
      <c r="P40" s="84"/>
      <c r="Q40" s="84"/>
      <c r="R40" s="84"/>
      <c r="S40" s="84"/>
    </row>
    <row r="41" spans="2:19" s="81" customFormat="1" ht="16" x14ac:dyDescent="0.2">
      <c r="B41" s="226"/>
      <c r="C41" s="221"/>
      <c r="D41" s="222"/>
      <c r="E41" s="222"/>
      <c r="F41" s="223"/>
      <c r="G41" s="224"/>
      <c r="H41" s="225"/>
      <c r="I41" s="83"/>
      <c r="J41" s="84"/>
      <c r="K41" s="84"/>
      <c r="L41" s="84"/>
      <c r="M41" s="84"/>
      <c r="N41" s="84"/>
      <c r="O41" s="84"/>
      <c r="P41" s="84"/>
      <c r="Q41" s="84"/>
      <c r="R41" s="84"/>
      <c r="S41" s="84"/>
    </row>
    <row r="42" spans="2:19" s="81" customFormat="1" ht="16" x14ac:dyDescent="0.2">
      <c r="B42" s="226"/>
      <c r="C42" s="221"/>
      <c r="D42" s="222"/>
      <c r="E42" s="222"/>
      <c r="F42" s="223"/>
      <c r="G42" s="224"/>
      <c r="H42" s="225"/>
      <c r="I42" s="83"/>
      <c r="J42" s="84"/>
      <c r="K42" s="84"/>
      <c r="L42" s="84"/>
      <c r="M42" s="84"/>
      <c r="N42" s="84"/>
      <c r="O42" s="84"/>
      <c r="P42" s="84"/>
      <c r="Q42" s="84"/>
      <c r="R42" s="84"/>
      <c r="S42" s="84"/>
    </row>
    <row r="43" spans="2:19" s="81" customFormat="1" ht="17" thickBot="1" x14ac:dyDescent="0.25">
      <c r="B43" s="226"/>
      <c r="C43" s="221"/>
      <c r="D43" s="222"/>
      <c r="E43" s="222"/>
      <c r="F43" s="223"/>
      <c r="G43" s="224"/>
      <c r="H43" s="225"/>
      <c r="I43" s="83"/>
      <c r="J43" s="84"/>
      <c r="K43" s="84"/>
      <c r="L43" s="84"/>
      <c r="M43" s="84"/>
      <c r="N43" s="84"/>
      <c r="O43" s="84"/>
      <c r="P43" s="84"/>
      <c r="Q43" s="84"/>
      <c r="R43" s="84"/>
      <c r="S43" s="84"/>
    </row>
    <row r="44" spans="2:19" s="81" customFormat="1" ht="17" thickBot="1" x14ac:dyDescent="0.25">
      <c r="B44" s="471" t="s">
        <v>132</v>
      </c>
      <c r="C44" s="472"/>
      <c r="D44" s="464">
        <f>SUM(D40:D43)</f>
        <v>0</v>
      </c>
      <c r="E44" s="465">
        <f>SUM(E40:E43)</f>
        <v>0</v>
      </c>
      <c r="F44" s="473"/>
      <c r="G44" s="474"/>
      <c r="H44" s="475"/>
      <c r="I44" s="83"/>
      <c r="J44" s="84"/>
      <c r="K44" s="84"/>
      <c r="L44" s="84"/>
      <c r="M44" s="84"/>
      <c r="N44" s="84"/>
      <c r="O44" s="84"/>
      <c r="P44" s="84"/>
      <c r="Q44" s="84"/>
      <c r="R44" s="84"/>
      <c r="S44" s="84"/>
    </row>
    <row r="45" spans="2:19" s="81" customFormat="1" ht="16" x14ac:dyDescent="0.2">
      <c r="B45" s="219"/>
      <c r="C45" s="156"/>
      <c r="D45" s="157"/>
      <c r="E45" s="157"/>
      <c r="F45" s="158"/>
      <c r="G45" s="159"/>
      <c r="H45" s="160"/>
      <c r="I45" s="83"/>
      <c r="J45" s="84"/>
      <c r="K45" s="84"/>
      <c r="L45" s="84"/>
      <c r="M45" s="84"/>
      <c r="N45" s="84"/>
      <c r="O45" s="84"/>
      <c r="P45" s="84"/>
      <c r="Q45" s="84"/>
      <c r="R45" s="84"/>
      <c r="S45" s="84"/>
    </row>
    <row r="46" spans="2:19" s="197" customFormat="1" ht="16" x14ac:dyDescent="0.2">
      <c r="B46" s="469" t="s">
        <v>133</v>
      </c>
      <c r="C46" s="463"/>
      <c r="D46" s="470"/>
      <c r="E46" s="470"/>
      <c r="F46" s="466"/>
      <c r="G46" s="467"/>
      <c r="H46" s="468"/>
      <c r="I46" s="79"/>
      <c r="J46" s="199"/>
      <c r="K46" s="199"/>
      <c r="L46" s="199"/>
      <c r="M46" s="199"/>
      <c r="N46" s="199"/>
      <c r="O46" s="199"/>
      <c r="P46" s="199"/>
      <c r="Q46" s="199"/>
      <c r="R46" s="199"/>
      <c r="S46" s="199"/>
    </row>
    <row r="47" spans="2:19" s="81" customFormat="1" ht="16" x14ac:dyDescent="0.2">
      <c r="B47" s="226"/>
      <c r="C47" s="221"/>
      <c r="D47" s="222"/>
      <c r="E47" s="222"/>
      <c r="F47" s="223"/>
      <c r="G47" s="224"/>
      <c r="H47" s="225"/>
      <c r="I47" s="83"/>
      <c r="J47" s="84"/>
      <c r="K47" s="84"/>
      <c r="L47" s="84"/>
      <c r="M47" s="84"/>
      <c r="N47" s="84"/>
      <c r="O47" s="84"/>
      <c r="P47" s="84"/>
      <c r="Q47" s="84"/>
      <c r="R47" s="84"/>
      <c r="S47" s="84"/>
    </row>
    <row r="48" spans="2:19" s="81" customFormat="1" ht="16" x14ac:dyDescent="0.2">
      <c r="B48" s="226"/>
      <c r="C48" s="221"/>
      <c r="D48" s="222"/>
      <c r="E48" s="222"/>
      <c r="F48" s="223"/>
      <c r="G48" s="224"/>
      <c r="H48" s="225"/>
      <c r="I48" s="83"/>
      <c r="J48" s="84"/>
      <c r="K48" s="84"/>
      <c r="L48" s="84"/>
      <c r="M48" s="84"/>
      <c r="N48" s="84"/>
      <c r="O48" s="84"/>
      <c r="P48" s="84"/>
      <c r="Q48" s="84"/>
      <c r="R48" s="84"/>
      <c r="S48" s="84"/>
    </row>
    <row r="49" spans="1:19" s="81" customFormat="1" ht="16" x14ac:dyDescent="0.2">
      <c r="B49" s="226"/>
      <c r="C49" s="221"/>
      <c r="D49" s="222"/>
      <c r="E49" s="222"/>
      <c r="F49" s="223"/>
      <c r="G49" s="224"/>
      <c r="H49" s="225"/>
      <c r="I49" s="83"/>
      <c r="J49" s="84"/>
      <c r="K49" s="84"/>
      <c r="L49" s="84"/>
      <c r="M49" s="84"/>
      <c r="N49" s="84"/>
      <c r="O49" s="84"/>
      <c r="P49" s="84"/>
      <c r="Q49" s="84"/>
      <c r="R49" s="84"/>
      <c r="S49" s="84"/>
    </row>
    <row r="50" spans="1:19" s="81" customFormat="1" ht="16" x14ac:dyDescent="0.2">
      <c r="B50" s="226"/>
      <c r="C50" s="221"/>
      <c r="D50" s="222"/>
      <c r="E50" s="222"/>
      <c r="F50" s="223"/>
      <c r="G50" s="224"/>
      <c r="H50" s="225"/>
      <c r="I50" s="83"/>
      <c r="J50" s="84"/>
      <c r="K50" s="84"/>
      <c r="L50" s="84"/>
      <c r="M50" s="84"/>
      <c r="N50" s="84"/>
      <c r="O50" s="84"/>
      <c r="P50" s="84"/>
      <c r="Q50" s="84"/>
      <c r="R50" s="84"/>
      <c r="S50" s="84"/>
    </row>
    <row r="51" spans="1:19" s="81" customFormat="1" ht="16" x14ac:dyDescent="0.2">
      <c r="B51" s="226"/>
      <c r="C51" s="221"/>
      <c r="D51" s="222"/>
      <c r="E51" s="222"/>
      <c r="F51" s="223"/>
      <c r="G51" s="224"/>
      <c r="H51" s="225"/>
      <c r="I51" s="83"/>
      <c r="J51" s="84"/>
      <c r="K51" s="84"/>
      <c r="L51" s="84"/>
      <c r="M51" s="84"/>
      <c r="N51" s="84"/>
      <c r="O51" s="84"/>
      <c r="P51" s="84"/>
      <c r="Q51" s="84"/>
      <c r="R51" s="84"/>
      <c r="S51" s="84"/>
    </row>
    <row r="52" spans="1:19" s="81" customFormat="1" ht="17" thickBot="1" x14ac:dyDescent="0.25">
      <c r="B52" s="226"/>
      <c r="C52" s="221"/>
      <c r="D52" s="222"/>
      <c r="E52" s="222"/>
      <c r="F52" s="223"/>
      <c r="G52" s="224"/>
      <c r="H52" s="225"/>
      <c r="I52" s="83"/>
      <c r="J52" s="84"/>
      <c r="K52" s="84"/>
      <c r="L52" s="84"/>
      <c r="M52" s="84"/>
      <c r="N52" s="84"/>
      <c r="O52" s="84"/>
      <c r="P52" s="84"/>
      <c r="Q52" s="84"/>
      <c r="R52" s="84"/>
      <c r="S52" s="84"/>
    </row>
    <row r="53" spans="1:19" s="81" customFormat="1" ht="17" thickBot="1" x14ac:dyDescent="0.25">
      <c r="B53" s="471" t="s">
        <v>134</v>
      </c>
      <c r="C53" s="472"/>
      <c r="D53" s="464">
        <f>SUM(D47:D52)</f>
        <v>0</v>
      </c>
      <c r="E53" s="465">
        <f>SUM(E47:E52)</f>
        <v>0</v>
      </c>
      <c r="F53" s="473"/>
      <c r="G53" s="474"/>
      <c r="H53" s="475"/>
      <c r="I53" s="83"/>
      <c r="J53" s="84"/>
      <c r="K53" s="84"/>
      <c r="L53" s="84"/>
      <c r="M53" s="84"/>
      <c r="N53" s="84"/>
      <c r="O53" s="84"/>
      <c r="P53" s="84"/>
      <c r="Q53" s="84"/>
      <c r="R53" s="84"/>
      <c r="S53" s="84"/>
    </row>
    <row r="54" spans="1:19" x14ac:dyDescent="0.15">
      <c r="B54" s="112"/>
      <c r="C54" s="145"/>
      <c r="D54" s="161"/>
      <c r="E54" s="161"/>
      <c r="F54" s="162"/>
      <c r="G54" s="153"/>
      <c r="H54" s="171"/>
    </row>
    <row r="55" spans="1:19" x14ac:dyDescent="0.15">
      <c r="B55" s="526" t="s">
        <v>366</v>
      </c>
      <c r="C55" s="519"/>
      <c r="D55" s="519"/>
      <c r="E55" s="519"/>
      <c r="F55" s="519"/>
      <c r="G55" s="519"/>
      <c r="H55" s="519"/>
      <c r="I55" s="130"/>
    </row>
    <row r="56" spans="1:19" x14ac:dyDescent="0.15">
      <c r="B56" s="112"/>
      <c r="C56" s="145"/>
      <c r="D56" s="161"/>
      <c r="E56" s="161"/>
      <c r="F56" s="162"/>
      <c r="G56" s="153"/>
      <c r="H56" s="171"/>
    </row>
    <row r="57" spans="1:19" x14ac:dyDescent="0.15">
      <c r="B57" s="112"/>
      <c r="C57" s="145"/>
      <c r="D57" s="161"/>
      <c r="E57" s="161"/>
      <c r="F57" s="162"/>
      <c r="G57" s="153"/>
      <c r="H57" s="171"/>
    </row>
    <row r="58" spans="1:19" x14ac:dyDescent="0.15">
      <c r="A58" s="378" t="s">
        <v>293</v>
      </c>
      <c r="B58" s="112"/>
      <c r="C58" s="145"/>
      <c r="D58" s="161"/>
      <c r="E58" s="161"/>
      <c r="F58" s="162"/>
      <c r="G58" s="153"/>
      <c r="H58" s="171"/>
    </row>
    <row r="59" spans="1:19" x14ac:dyDescent="0.15">
      <c r="B59" s="112"/>
      <c r="C59" s="145"/>
      <c r="D59" s="161"/>
      <c r="E59" s="161"/>
      <c r="F59" s="162"/>
      <c r="G59" s="153"/>
      <c r="H59" s="171"/>
    </row>
    <row r="60" spans="1:19" x14ac:dyDescent="0.15">
      <c r="B60" s="112"/>
      <c r="C60" s="145"/>
      <c r="D60" s="161"/>
      <c r="E60" s="161"/>
      <c r="F60" s="162"/>
      <c r="G60" s="153"/>
      <c r="H60" s="171"/>
    </row>
    <row r="61" spans="1:19" x14ac:dyDescent="0.15">
      <c r="B61" s="112"/>
      <c r="C61" s="145"/>
      <c r="D61" s="161"/>
      <c r="E61" s="161"/>
      <c r="F61" s="162"/>
      <c r="G61" s="153"/>
      <c r="H61" s="171"/>
    </row>
    <row r="62" spans="1:19" x14ac:dyDescent="0.15">
      <c r="B62" s="112"/>
      <c r="C62" s="145"/>
      <c r="D62" s="161"/>
      <c r="E62" s="161"/>
      <c r="F62" s="162"/>
      <c r="G62" s="153"/>
      <c r="H62" s="171"/>
    </row>
    <row r="63" spans="1:19" x14ac:dyDescent="0.15">
      <c r="B63" s="112"/>
      <c r="C63" s="145"/>
      <c r="D63" s="161"/>
      <c r="E63" s="161"/>
      <c r="F63" s="162"/>
      <c r="G63" s="153"/>
      <c r="H63" s="171"/>
    </row>
    <row r="64" spans="1:19" x14ac:dyDescent="0.15">
      <c r="B64" s="112"/>
      <c r="C64" s="145"/>
      <c r="D64" s="161"/>
      <c r="E64" s="161"/>
      <c r="F64" s="162"/>
      <c r="G64" s="153"/>
      <c r="H64" s="171"/>
    </row>
    <row r="65" spans="2:8" x14ac:dyDescent="0.15">
      <c r="B65" s="112"/>
      <c r="C65" s="145"/>
      <c r="D65" s="161"/>
      <c r="E65" s="161"/>
      <c r="F65" s="162"/>
      <c r="G65" s="153"/>
      <c r="H65" s="171"/>
    </row>
    <row r="66" spans="2:8" x14ac:dyDescent="0.15">
      <c r="B66" s="112"/>
      <c r="C66" s="145"/>
      <c r="D66" s="161"/>
      <c r="E66" s="161"/>
      <c r="F66" s="162"/>
      <c r="G66" s="153"/>
      <c r="H66" s="171"/>
    </row>
    <row r="67" spans="2:8" x14ac:dyDescent="0.15">
      <c r="B67" s="112"/>
      <c r="C67" s="145"/>
      <c r="D67" s="161"/>
      <c r="E67" s="161"/>
      <c r="F67" s="162"/>
      <c r="G67" s="153"/>
      <c r="H67" s="171"/>
    </row>
    <row r="68" spans="2:8" x14ac:dyDescent="0.15">
      <c r="B68" s="112"/>
      <c r="C68" s="145"/>
      <c r="D68" s="161"/>
      <c r="E68" s="161"/>
      <c r="F68" s="162"/>
      <c r="G68" s="153"/>
      <c r="H68" s="171"/>
    </row>
    <row r="69" spans="2:8" x14ac:dyDescent="0.15">
      <c r="G69" s="165"/>
    </row>
  </sheetData>
  <sheetProtection password="CC33" sheet="1" objects="1" scenarios="1" selectLockedCells="1"/>
  <mergeCells count="3">
    <mergeCell ref="B3:H3"/>
    <mergeCell ref="A2:H2"/>
    <mergeCell ref="C4:H4"/>
  </mergeCells>
  <phoneticPr fontId="3" type="noConversion"/>
  <pageMargins left="0.75" right="0.75" top="1" bottom="1" header="0.5" footer="0.5"/>
  <pageSetup scale="70"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S146"/>
  <sheetViews>
    <sheetView zoomScale="90" zoomScaleNormal="90" zoomScalePageLayoutView="90" workbookViewId="0">
      <pane xSplit="2" ySplit="6" topLeftCell="C7" activePane="bottomRight" state="frozen"/>
      <selection pane="topRight" activeCell="C1" sqref="C1"/>
      <selection pane="bottomLeft" activeCell="A7" sqref="A7"/>
      <selection pane="bottomRight" activeCell="C4" sqref="C4:E4"/>
    </sheetView>
  </sheetViews>
  <sheetFormatPr baseColWidth="10" defaultColWidth="8.83203125" defaultRowHeight="13" x14ac:dyDescent="0.15"/>
  <cols>
    <col min="1" max="1" width="7.83203125" style="121" customWidth="1"/>
    <col min="2" max="2" width="35.33203125" style="91" bestFit="1" customWidth="1"/>
    <col min="3" max="3" width="17.6640625" style="147" customWidth="1"/>
    <col min="4" max="4" width="6.83203125" style="147" bestFit="1" customWidth="1"/>
    <col min="5" max="5" width="20.6640625" style="163" customWidth="1"/>
    <col min="6" max="6" width="14.5" style="243" bestFit="1" customWidth="1"/>
    <col min="7" max="7" width="9" style="246" bestFit="1" customWidth="1"/>
    <col min="8" max="8" width="11.33203125" style="245" bestFit="1" customWidth="1"/>
    <col min="9" max="19" width="11.83203125" style="121" customWidth="1"/>
    <col min="20" max="16384" width="8.83203125" style="121"/>
  </cols>
  <sheetData>
    <row r="1" spans="1:19" ht="54" customHeight="1" x14ac:dyDescent="0.15"/>
    <row r="2" spans="1:19" customFormat="1" ht="48" customHeight="1" x14ac:dyDescent="0.25">
      <c r="A2" s="626" t="s">
        <v>295</v>
      </c>
      <c r="B2" s="631"/>
      <c r="C2" s="631"/>
      <c r="D2" s="631"/>
      <c r="E2" s="631"/>
      <c r="F2" s="631"/>
      <c r="G2" s="277"/>
      <c r="H2" s="277"/>
      <c r="I2" s="277"/>
      <c r="J2" s="277"/>
      <c r="K2" s="277"/>
      <c r="L2" s="277"/>
      <c r="M2" s="277"/>
      <c r="N2" s="277"/>
      <c r="O2" s="277"/>
      <c r="P2" s="277"/>
      <c r="Q2" s="277"/>
      <c r="R2" s="277"/>
    </row>
    <row r="3" spans="1:19" s="213" customFormat="1" ht="20" x14ac:dyDescent="0.2">
      <c r="B3" s="642" t="s">
        <v>143</v>
      </c>
      <c r="C3" s="643"/>
      <c r="D3" s="643"/>
      <c r="E3" s="644"/>
      <c r="F3" s="231"/>
      <c r="G3" s="232"/>
      <c r="H3" s="233"/>
      <c r="S3" s="214"/>
    </row>
    <row r="4" spans="1:19" s="197" customFormat="1" ht="18" x14ac:dyDescent="0.2">
      <c r="B4" s="279" t="s">
        <v>259</v>
      </c>
      <c r="C4" s="639"/>
      <c r="D4" s="640"/>
      <c r="E4" s="641"/>
      <c r="F4" s="234"/>
      <c r="G4" s="235"/>
      <c r="H4" s="236"/>
      <c r="I4" s="215"/>
      <c r="J4" s="215"/>
      <c r="K4" s="215"/>
      <c r="L4" s="215"/>
      <c r="M4" s="215"/>
      <c r="N4" s="215"/>
      <c r="O4" s="215"/>
      <c r="P4" s="215"/>
      <c r="Q4" s="215"/>
      <c r="R4" s="215"/>
      <c r="S4" s="215"/>
    </row>
    <row r="5" spans="1:19" s="264" customFormat="1" ht="15.5" customHeight="1" x14ac:dyDescent="0.2">
      <c r="B5" s="476" t="s">
        <v>41</v>
      </c>
      <c r="C5" s="477" t="s">
        <v>144</v>
      </c>
      <c r="D5" s="478"/>
      <c r="E5" s="479" t="s">
        <v>144</v>
      </c>
    </row>
    <row r="6" spans="1:19" s="264" customFormat="1" ht="16" x14ac:dyDescent="0.2">
      <c r="B6" s="480" t="s">
        <v>145</v>
      </c>
      <c r="C6" s="481" t="s">
        <v>146</v>
      </c>
      <c r="D6" s="482" t="s">
        <v>262</v>
      </c>
      <c r="E6" s="483" t="s">
        <v>147</v>
      </c>
    </row>
    <row r="7" spans="1:19" s="84" customFormat="1" ht="16" x14ac:dyDescent="0.2">
      <c r="B7" s="272" t="s">
        <v>148</v>
      </c>
      <c r="C7" s="209"/>
      <c r="D7" s="288"/>
      <c r="E7" s="262">
        <f t="shared" ref="E7:E21" si="0">C7/12</f>
        <v>0</v>
      </c>
      <c r="F7" s="238"/>
      <c r="G7" s="239"/>
      <c r="H7" s="240"/>
    </row>
    <row r="8" spans="1:19" s="81" customFormat="1" ht="16" x14ac:dyDescent="0.2">
      <c r="B8" s="273" t="s">
        <v>149</v>
      </c>
      <c r="C8" s="210"/>
      <c r="D8" s="138"/>
      <c r="E8" s="260">
        <f t="shared" si="0"/>
        <v>0</v>
      </c>
      <c r="F8" s="238"/>
      <c r="G8" s="239"/>
      <c r="H8" s="240"/>
      <c r="I8" s="84"/>
      <c r="J8" s="84"/>
      <c r="K8" s="84"/>
      <c r="L8" s="84"/>
      <c r="M8" s="84"/>
      <c r="N8" s="84"/>
      <c r="O8" s="84"/>
      <c r="P8" s="84"/>
      <c r="Q8" s="84"/>
      <c r="R8" s="84"/>
      <c r="S8" s="84"/>
    </row>
    <row r="9" spans="1:19" s="81" customFormat="1" ht="16" x14ac:dyDescent="0.2">
      <c r="B9" s="273" t="s">
        <v>150</v>
      </c>
      <c r="C9" s="210"/>
      <c r="D9" s="138"/>
      <c r="E9" s="260">
        <f t="shared" si="0"/>
        <v>0</v>
      </c>
      <c r="F9" s="238"/>
      <c r="G9" s="239"/>
      <c r="H9" s="240"/>
      <c r="I9" s="84"/>
      <c r="J9" s="84"/>
      <c r="K9" s="84"/>
      <c r="L9" s="84"/>
      <c r="M9" s="84"/>
      <c r="N9" s="84"/>
      <c r="O9" s="84"/>
      <c r="P9" s="84"/>
      <c r="Q9" s="84"/>
      <c r="R9" s="84"/>
      <c r="S9" s="84"/>
    </row>
    <row r="10" spans="1:19" s="81" customFormat="1" ht="16" x14ac:dyDescent="0.2">
      <c r="B10" s="273" t="s">
        <v>151</v>
      </c>
      <c r="C10" s="210"/>
      <c r="D10" s="138"/>
      <c r="E10" s="260">
        <f t="shared" si="0"/>
        <v>0</v>
      </c>
      <c r="F10" s="238"/>
      <c r="G10" s="239"/>
      <c r="H10" s="240"/>
      <c r="I10" s="84"/>
      <c r="J10" s="84"/>
      <c r="K10" s="84"/>
      <c r="L10" s="84"/>
      <c r="M10" s="84"/>
      <c r="N10" s="84"/>
      <c r="O10" s="84"/>
      <c r="P10" s="84"/>
      <c r="Q10" s="84"/>
      <c r="R10" s="84"/>
      <c r="S10" s="84"/>
    </row>
    <row r="11" spans="1:19" s="81" customFormat="1" ht="16" x14ac:dyDescent="0.2">
      <c r="B11" s="273" t="s">
        <v>152</v>
      </c>
      <c r="C11" s="210"/>
      <c r="D11" s="138"/>
      <c r="E11" s="260">
        <f t="shared" si="0"/>
        <v>0</v>
      </c>
      <c r="F11" s="238"/>
      <c r="G11" s="239"/>
      <c r="H11" s="240"/>
      <c r="I11" s="84"/>
      <c r="J11" s="84"/>
      <c r="K11" s="84"/>
      <c r="L11" s="84"/>
      <c r="M11" s="84"/>
      <c r="N11" s="84"/>
      <c r="O11" s="84"/>
      <c r="P11" s="84"/>
      <c r="Q11" s="84"/>
      <c r="R11" s="84"/>
      <c r="S11" s="84"/>
    </row>
    <row r="12" spans="1:19" s="81" customFormat="1" ht="16" x14ac:dyDescent="0.2">
      <c r="B12" s="273" t="s">
        <v>153</v>
      </c>
      <c r="C12" s="210"/>
      <c r="D12" s="138"/>
      <c r="E12" s="260">
        <f t="shared" si="0"/>
        <v>0</v>
      </c>
      <c r="F12" s="238"/>
      <c r="G12" s="239"/>
      <c r="H12" s="240"/>
      <c r="I12" s="84"/>
      <c r="J12" s="84"/>
      <c r="K12" s="84"/>
      <c r="L12" s="84"/>
      <c r="M12" s="84"/>
      <c r="N12" s="84"/>
      <c r="O12" s="84"/>
      <c r="P12" s="84"/>
      <c r="Q12" s="84"/>
      <c r="R12" s="84"/>
      <c r="S12" s="84"/>
    </row>
    <row r="13" spans="1:19" s="81" customFormat="1" ht="16" x14ac:dyDescent="0.2">
      <c r="B13" s="273" t="s">
        <v>154</v>
      </c>
      <c r="C13" s="210"/>
      <c r="D13" s="138"/>
      <c r="E13" s="260">
        <f t="shared" si="0"/>
        <v>0</v>
      </c>
      <c r="F13" s="266"/>
      <c r="G13" s="239"/>
      <c r="H13" s="240"/>
      <c r="I13" s="84"/>
      <c r="J13" s="84"/>
      <c r="K13" s="84"/>
      <c r="L13" s="84"/>
      <c r="M13" s="84"/>
      <c r="N13" s="84"/>
      <c r="O13" s="84"/>
      <c r="P13" s="84"/>
      <c r="Q13" s="84"/>
      <c r="R13" s="84"/>
      <c r="S13" s="84"/>
    </row>
    <row r="14" spans="1:19" s="81" customFormat="1" ht="16" x14ac:dyDescent="0.2">
      <c r="B14" s="273" t="s">
        <v>155</v>
      </c>
      <c r="C14" s="210"/>
      <c r="D14" s="138"/>
      <c r="E14" s="260">
        <f t="shared" si="0"/>
        <v>0</v>
      </c>
      <c r="F14" s="238"/>
      <c r="G14" s="239"/>
      <c r="H14" s="240"/>
      <c r="I14" s="84"/>
      <c r="J14" s="84"/>
      <c r="K14" s="84"/>
      <c r="L14" s="84"/>
      <c r="M14" s="84"/>
      <c r="N14" s="84"/>
      <c r="O14" s="84"/>
      <c r="P14" s="84"/>
      <c r="Q14" s="84"/>
      <c r="R14" s="84"/>
      <c r="S14" s="84"/>
    </row>
    <row r="15" spans="1:19" s="81" customFormat="1" ht="16" x14ac:dyDescent="0.2">
      <c r="B15" s="273" t="s">
        <v>156</v>
      </c>
      <c r="C15" s="210"/>
      <c r="D15" s="138"/>
      <c r="E15" s="260">
        <f t="shared" si="0"/>
        <v>0</v>
      </c>
      <c r="F15" s="238"/>
      <c r="G15" s="239"/>
      <c r="H15" s="240"/>
      <c r="I15" s="84"/>
      <c r="J15" s="84"/>
      <c r="K15" s="84"/>
      <c r="L15" s="84"/>
      <c r="M15" s="84"/>
      <c r="N15" s="84"/>
      <c r="O15" s="84"/>
      <c r="P15" s="84"/>
      <c r="Q15" s="84"/>
      <c r="R15" s="84"/>
      <c r="S15" s="84"/>
    </row>
    <row r="16" spans="1:19" s="81" customFormat="1" ht="16" x14ac:dyDescent="0.2">
      <c r="B16" s="273" t="s">
        <v>157</v>
      </c>
      <c r="C16" s="210"/>
      <c r="D16" s="138"/>
      <c r="E16" s="260">
        <f t="shared" si="0"/>
        <v>0</v>
      </c>
      <c r="F16" s="238"/>
      <c r="G16" s="239"/>
      <c r="H16" s="240"/>
      <c r="J16" s="84"/>
      <c r="K16" s="84"/>
      <c r="L16" s="84"/>
      <c r="M16" s="84"/>
      <c r="N16" s="84"/>
      <c r="O16" s="84"/>
      <c r="P16" s="84"/>
      <c r="Q16" s="84"/>
      <c r="R16" s="84"/>
      <c r="S16" s="84"/>
    </row>
    <row r="17" spans="1:19" s="81" customFormat="1" ht="16" x14ac:dyDescent="0.2">
      <c r="B17" s="289" t="s">
        <v>158</v>
      </c>
      <c r="C17" s="210"/>
      <c r="D17" s="138"/>
      <c r="E17" s="260">
        <f t="shared" si="0"/>
        <v>0</v>
      </c>
      <c r="F17" s="238"/>
      <c r="G17" s="239"/>
      <c r="H17" s="240"/>
      <c r="J17" s="84"/>
      <c r="K17" s="84"/>
      <c r="L17" s="84"/>
      <c r="M17" s="84"/>
      <c r="N17" s="84"/>
      <c r="O17" s="84"/>
      <c r="P17" s="84"/>
      <c r="Q17" s="84"/>
      <c r="R17" s="84"/>
      <c r="S17" s="84"/>
    </row>
    <row r="18" spans="1:19" s="81" customFormat="1" ht="16" x14ac:dyDescent="0.2">
      <c r="B18" s="289" t="s">
        <v>159</v>
      </c>
      <c r="C18" s="210"/>
      <c r="D18" s="138"/>
      <c r="E18" s="260">
        <f t="shared" si="0"/>
        <v>0</v>
      </c>
      <c r="F18" s="238"/>
      <c r="G18" s="239"/>
      <c r="H18" s="240"/>
      <c r="J18" s="84"/>
      <c r="K18" s="84"/>
      <c r="L18" s="84"/>
      <c r="M18" s="84"/>
      <c r="N18" s="84"/>
      <c r="O18" s="84"/>
      <c r="P18" s="84"/>
      <c r="Q18" s="84"/>
      <c r="R18" s="84"/>
      <c r="S18" s="84"/>
    </row>
    <row r="19" spans="1:19" s="81" customFormat="1" ht="16" x14ac:dyDescent="0.2">
      <c r="B19" s="289" t="s">
        <v>160</v>
      </c>
      <c r="C19" s="210"/>
      <c r="D19" s="138"/>
      <c r="E19" s="260">
        <f t="shared" si="0"/>
        <v>0</v>
      </c>
      <c r="F19" s="238"/>
      <c r="G19" s="239"/>
      <c r="H19" s="240"/>
      <c r="J19" s="84"/>
      <c r="K19" s="84"/>
      <c r="L19" s="84"/>
      <c r="M19" s="84"/>
      <c r="N19" s="84"/>
      <c r="O19" s="84"/>
      <c r="P19" s="84"/>
      <c r="Q19" s="84"/>
      <c r="R19" s="84"/>
      <c r="S19" s="84"/>
    </row>
    <row r="20" spans="1:19" s="81" customFormat="1" ht="16" x14ac:dyDescent="0.2">
      <c r="B20" s="289" t="s">
        <v>161</v>
      </c>
      <c r="C20" s="210"/>
      <c r="D20" s="138"/>
      <c r="E20" s="260">
        <f t="shared" si="0"/>
        <v>0</v>
      </c>
      <c r="F20" s="238"/>
      <c r="G20" s="239"/>
      <c r="H20" s="240"/>
      <c r="J20" s="84"/>
      <c r="K20" s="84"/>
      <c r="L20" s="84"/>
      <c r="M20" s="84"/>
      <c r="N20" s="84"/>
      <c r="O20" s="84"/>
      <c r="P20" s="84"/>
      <c r="Q20" s="84"/>
      <c r="R20" s="84"/>
      <c r="S20" s="84"/>
    </row>
    <row r="21" spans="1:19" s="81" customFormat="1" ht="16" x14ac:dyDescent="0.2">
      <c r="B21" s="290" t="s">
        <v>162</v>
      </c>
      <c r="C21" s="211"/>
      <c r="D21" s="181"/>
      <c r="E21" s="261">
        <f t="shared" si="0"/>
        <v>0</v>
      </c>
      <c r="F21" s="238"/>
      <c r="G21" s="239"/>
      <c r="H21" s="240"/>
      <c r="J21" s="84"/>
      <c r="K21" s="84"/>
      <c r="L21" s="84"/>
      <c r="M21" s="84"/>
      <c r="N21" s="84"/>
      <c r="O21" s="84"/>
      <c r="P21" s="84"/>
      <c r="Q21" s="84"/>
      <c r="R21" s="84"/>
      <c r="S21" s="84"/>
    </row>
    <row r="22" spans="1:19" s="197" customFormat="1" ht="15" customHeight="1" x14ac:dyDescent="0.2">
      <c r="B22" s="174"/>
      <c r="C22" s="135"/>
      <c r="D22" s="135"/>
      <c r="E22" s="149"/>
      <c r="F22" s="234"/>
      <c r="G22" s="235"/>
      <c r="H22" s="236"/>
      <c r="I22" s="215"/>
      <c r="J22" s="215"/>
      <c r="K22" s="215"/>
      <c r="L22" s="215"/>
      <c r="M22" s="215"/>
      <c r="N22" s="215"/>
      <c r="O22" s="215"/>
      <c r="P22" s="215"/>
      <c r="Q22" s="215"/>
      <c r="R22" s="215"/>
      <c r="S22" s="215"/>
    </row>
    <row r="23" spans="1:19" x14ac:dyDescent="0.15">
      <c r="A23" s="378" t="s">
        <v>293</v>
      </c>
      <c r="B23" s="145"/>
      <c r="C23" s="142"/>
      <c r="D23" s="142"/>
      <c r="E23" s="151"/>
      <c r="F23" s="267"/>
      <c r="G23" s="244"/>
      <c r="H23" s="268"/>
      <c r="I23" s="217"/>
      <c r="J23" s="217"/>
      <c r="K23" s="217"/>
      <c r="L23" s="217"/>
      <c r="M23" s="217"/>
      <c r="N23" s="217"/>
      <c r="O23" s="217"/>
      <c r="P23" s="217"/>
      <c r="Q23" s="217"/>
      <c r="R23" s="217"/>
      <c r="S23" s="87"/>
    </row>
    <row r="24" spans="1:19" x14ac:dyDescent="0.15">
      <c r="B24" s="145"/>
      <c r="C24" s="142"/>
      <c r="D24" s="142"/>
      <c r="E24" s="151"/>
      <c r="F24" s="267"/>
      <c r="G24" s="244"/>
      <c r="H24" s="268"/>
      <c r="I24" s="217"/>
      <c r="J24" s="217"/>
      <c r="K24" s="217"/>
      <c r="L24" s="217"/>
      <c r="M24" s="217"/>
      <c r="N24" s="217"/>
      <c r="O24" s="217"/>
      <c r="P24" s="217"/>
      <c r="Q24" s="217"/>
      <c r="R24" s="217"/>
      <c r="S24" s="87"/>
    </row>
    <row r="25" spans="1:19" s="197" customFormat="1" ht="16" x14ac:dyDescent="0.2">
      <c r="B25" s="124"/>
      <c r="C25" s="175"/>
      <c r="D25" s="175"/>
      <c r="E25" s="176"/>
      <c r="F25" s="269"/>
      <c r="G25" s="270"/>
      <c r="H25" s="271"/>
      <c r="I25" s="199"/>
      <c r="J25" s="199"/>
      <c r="K25" s="199"/>
      <c r="L25" s="199"/>
      <c r="M25" s="199"/>
      <c r="N25" s="199"/>
      <c r="O25" s="199"/>
      <c r="P25" s="199"/>
      <c r="Q25" s="199"/>
      <c r="R25" s="199"/>
      <c r="S25" s="199"/>
    </row>
    <row r="26" spans="1:19" s="81" customFormat="1" ht="16" x14ac:dyDescent="0.2">
      <c r="B26" s="263"/>
      <c r="C26" s="169"/>
      <c r="D26" s="169"/>
      <c r="E26" s="157"/>
      <c r="F26" s="238"/>
      <c r="G26" s="239"/>
      <c r="H26" s="240"/>
      <c r="I26" s="84"/>
      <c r="J26" s="84"/>
      <c r="K26" s="84"/>
      <c r="L26" s="84"/>
      <c r="M26" s="84"/>
      <c r="N26" s="84"/>
      <c r="O26" s="84"/>
      <c r="P26" s="84"/>
      <c r="Q26" s="84"/>
      <c r="R26" s="84"/>
      <c r="S26" s="84"/>
    </row>
    <row r="27" spans="1:19" s="81" customFormat="1" ht="16" x14ac:dyDescent="0.2">
      <c r="B27" s="263"/>
      <c r="C27" s="169"/>
      <c r="D27" s="169"/>
      <c r="E27" s="157"/>
      <c r="F27" s="238"/>
      <c r="G27" s="239"/>
      <c r="H27" s="240"/>
      <c r="I27" s="84"/>
      <c r="J27" s="84"/>
      <c r="K27" s="84"/>
      <c r="L27" s="84"/>
      <c r="M27" s="84"/>
      <c r="N27" s="84"/>
      <c r="O27" s="84"/>
      <c r="P27" s="84"/>
      <c r="Q27" s="84"/>
      <c r="R27" s="84"/>
      <c r="S27" s="84"/>
    </row>
    <row r="28" spans="1:19" s="81" customFormat="1" ht="16" x14ac:dyDescent="0.2">
      <c r="B28" s="263"/>
      <c r="C28" s="169"/>
      <c r="D28" s="169"/>
      <c r="E28" s="157"/>
      <c r="F28" s="238"/>
      <c r="G28" s="239"/>
      <c r="H28" s="240"/>
      <c r="I28" s="84"/>
      <c r="J28" s="84"/>
      <c r="K28" s="84"/>
      <c r="L28" s="84"/>
      <c r="M28" s="84"/>
      <c r="N28" s="84"/>
      <c r="O28" s="84"/>
      <c r="P28" s="84"/>
      <c r="Q28" s="84"/>
      <c r="R28" s="84"/>
      <c r="S28" s="84"/>
    </row>
    <row r="29" spans="1:19" s="81" customFormat="1" ht="16" x14ac:dyDescent="0.2">
      <c r="B29" s="263"/>
      <c r="C29" s="169"/>
      <c r="D29" s="169"/>
      <c r="E29" s="157"/>
      <c r="F29" s="238"/>
      <c r="G29" s="239"/>
      <c r="H29" s="240"/>
      <c r="I29" s="84"/>
      <c r="J29" s="84"/>
      <c r="K29" s="84"/>
      <c r="L29" s="84"/>
      <c r="M29" s="84"/>
      <c r="N29" s="84"/>
      <c r="O29" s="84"/>
      <c r="P29" s="84"/>
      <c r="Q29" s="84"/>
      <c r="R29" s="84"/>
      <c r="S29" s="84"/>
    </row>
    <row r="30" spans="1:19" s="81" customFormat="1" ht="16" x14ac:dyDescent="0.2">
      <c r="B30" s="263"/>
      <c r="C30" s="169"/>
      <c r="D30" s="169"/>
      <c r="E30" s="157"/>
      <c r="F30" s="238"/>
      <c r="G30" s="239"/>
      <c r="H30" s="240"/>
      <c r="I30" s="84"/>
      <c r="J30" s="84"/>
      <c r="K30" s="84"/>
      <c r="L30" s="84"/>
      <c r="M30" s="84"/>
      <c r="N30" s="84"/>
      <c r="O30" s="84"/>
      <c r="P30" s="84"/>
      <c r="Q30" s="84"/>
      <c r="R30" s="84"/>
      <c r="S30" s="84"/>
    </row>
    <row r="31" spans="1:19" s="81" customFormat="1" ht="16" x14ac:dyDescent="0.2">
      <c r="B31" s="263"/>
      <c r="C31" s="169"/>
      <c r="D31" s="169"/>
      <c r="E31" s="157"/>
      <c r="F31" s="238"/>
      <c r="G31" s="239"/>
      <c r="H31" s="240"/>
      <c r="I31" s="84"/>
      <c r="J31" s="84"/>
      <c r="K31" s="84"/>
      <c r="L31" s="84"/>
      <c r="M31" s="84"/>
      <c r="N31" s="84"/>
      <c r="O31" s="84"/>
      <c r="P31" s="84"/>
      <c r="Q31" s="84"/>
      <c r="R31" s="84"/>
      <c r="S31" s="84"/>
    </row>
    <row r="32" spans="1:19" s="81" customFormat="1" ht="16" x14ac:dyDescent="0.2">
      <c r="B32" s="124"/>
      <c r="C32" s="169"/>
      <c r="D32" s="169"/>
      <c r="E32" s="176"/>
      <c r="F32" s="238"/>
      <c r="G32" s="239"/>
      <c r="H32" s="240"/>
      <c r="I32" s="84"/>
      <c r="J32" s="84"/>
      <c r="K32" s="84"/>
      <c r="L32" s="84"/>
      <c r="M32" s="84"/>
      <c r="N32" s="84"/>
      <c r="O32" s="84"/>
      <c r="P32" s="84"/>
      <c r="Q32" s="84"/>
      <c r="R32" s="84"/>
      <c r="S32" s="84"/>
    </row>
    <row r="33" spans="2:19" x14ac:dyDescent="0.15">
      <c r="B33" s="145"/>
      <c r="C33" s="142"/>
      <c r="D33" s="142"/>
      <c r="E33" s="151"/>
      <c r="F33" s="267"/>
      <c r="G33" s="244"/>
      <c r="H33" s="268"/>
      <c r="I33" s="217"/>
      <c r="J33" s="217"/>
      <c r="K33" s="217"/>
      <c r="L33" s="217"/>
      <c r="M33" s="217"/>
      <c r="N33" s="217"/>
      <c r="O33" s="217"/>
      <c r="P33" s="217"/>
      <c r="Q33" s="217"/>
      <c r="R33" s="217"/>
      <c r="S33" s="217"/>
    </row>
    <row r="34" spans="2:19" x14ac:dyDescent="0.15">
      <c r="B34" s="145"/>
      <c r="C34" s="142"/>
      <c r="D34" s="142"/>
      <c r="E34" s="151"/>
      <c r="F34" s="267"/>
      <c r="G34" s="244"/>
      <c r="H34" s="268"/>
      <c r="I34" s="217"/>
      <c r="J34" s="217"/>
      <c r="K34" s="217"/>
      <c r="L34" s="217"/>
      <c r="M34" s="217"/>
      <c r="N34" s="217"/>
      <c r="O34" s="217"/>
      <c r="P34" s="217"/>
      <c r="Q34" s="217"/>
      <c r="R34" s="217"/>
      <c r="S34" s="217"/>
    </row>
    <row r="35" spans="2:19" s="197" customFormat="1" ht="16" x14ac:dyDescent="0.2">
      <c r="B35" s="124"/>
      <c r="C35" s="175"/>
      <c r="D35" s="175"/>
      <c r="E35" s="176"/>
      <c r="F35" s="269"/>
      <c r="G35" s="270"/>
      <c r="H35" s="271"/>
      <c r="I35" s="199"/>
      <c r="J35" s="199"/>
      <c r="K35" s="199"/>
      <c r="L35" s="199"/>
      <c r="M35" s="199"/>
      <c r="N35" s="199"/>
      <c r="O35" s="199"/>
      <c r="P35" s="199"/>
      <c r="Q35" s="199"/>
      <c r="R35" s="199"/>
      <c r="S35" s="199"/>
    </row>
    <row r="36" spans="2:19" s="81" customFormat="1" ht="16" x14ac:dyDescent="0.2">
      <c r="B36" s="263"/>
      <c r="C36" s="169"/>
      <c r="D36" s="169"/>
      <c r="E36" s="265"/>
      <c r="F36" s="238"/>
      <c r="G36" s="239"/>
      <c r="H36" s="240"/>
      <c r="I36" s="84"/>
      <c r="J36" s="84"/>
      <c r="K36" s="84"/>
      <c r="L36" s="84"/>
      <c r="M36" s="84"/>
      <c r="N36" s="84"/>
      <c r="O36" s="84"/>
      <c r="P36" s="84"/>
      <c r="Q36" s="84"/>
      <c r="R36" s="84"/>
      <c r="S36" s="84"/>
    </row>
    <row r="37" spans="2:19" s="81" customFormat="1" ht="16" x14ac:dyDescent="0.2">
      <c r="B37" s="263"/>
      <c r="C37" s="169"/>
      <c r="D37" s="169"/>
      <c r="E37" s="157"/>
      <c r="F37" s="238"/>
      <c r="G37" s="239"/>
      <c r="H37" s="240"/>
      <c r="I37" s="84"/>
      <c r="J37" s="84"/>
      <c r="K37" s="84"/>
      <c r="L37" s="84"/>
      <c r="M37" s="84"/>
      <c r="N37" s="84"/>
      <c r="O37" s="84"/>
      <c r="P37" s="84"/>
      <c r="Q37" s="84"/>
      <c r="R37" s="84"/>
      <c r="S37" s="84"/>
    </row>
    <row r="38" spans="2:19" s="81" customFormat="1" ht="16" x14ac:dyDescent="0.2">
      <c r="B38" s="263"/>
      <c r="C38" s="169"/>
      <c r="D38" s="169"/>
      <c r="E38" s="157"/>
      <c r="F38" s="238"/>
      <c r="G38" s="239"/>
      <c r="H38" s="240"/>
      <c r="I38" s="84"/>
      <c r="J38" s="84"/>
      <c r="K38" s="84"/>
      <c r="L38" s="84"/>
      <c r="M38" s="84"/>
      <c r="N38" s="84"/>
      <c r="O38" s="84"/>
      <c r="P38" s="84"/>
      <c r="Q38" s="84"/>
      <c r="R38" s="84"/>
      <c r="S38" s="84"/>
    </row>
    <row r="39" spans="2:19" s="81" customFormat="1" ht="16" x14ac:dyDescent="0.2">
      <c r="B39" s="263"/>
      <c r="C39" s="169"/>
      <c r="D39" s="169"/>
      <c r="E39" s="157"/>
      <c r="F39" s="238"/>
      <c r="G39" s="239"/>
      <c r="H39" s="240"/>
      <c r="I39" s="84"/>
      <c r="J39" s="84"/>
      <c r="K39" s="84"/>
      <c r="L39" s="84"/>
      <c r="M39" s="84"/>
      <c r="N39" s="84"/>
      <c r="O39" s="84"/>
      <c r="P39" s="84"/>
      <c r="Q39" s="84"/>
      <c r="R39" s="84"/>
      <c r="S39" s="84"/>
    </row>
    <row r="40" spans="2:19" s="81" customFormat="1" ht="16" x14ac:dyDescent="0.2">
      <c r="B40" s="124"/>
      <c r="C40" s="169"/>
      <c r="D40" s="169"/>
      <c r="E40" s="176"/>
      <c r="F40" s="238"/>
      <c r="G40" s="239"/>
      <c r="H40" s="240"/>
      <c r="I40" s="84"/>
      <c r="J40" s="84"/>
      <c r="K40" s="84"/>
      <c r="L40" s="84"/>
      <c r="M40" s="84"/>
      <c r="N40" s="84"/>
      <c r="O40" s="84"/>
      <c r="P40" s="84"/>
      <c r="Q40" s="84"/>
      <c r="R40" s="84"/>
      <c r="S40" s="84"/>
    </row>
    <row r="41" spans="2:19" s="81" customFormat="1" ht="16" x14ac:dyDescent="0.2">
      <c r="B41" s="263"/>
      <c r="C41" s="169"/>
      <c r="D41" s="169"/>
      <c r="E41" s="157"/>
      <c r="F41" s="238"/>
      <c r="G41" s="239"/>
      <c r="H41" s="240"/>
      <c r="I41" s="84"/>
      <c r="J41" s="84"/>
      <c r="K41" s="84"/>
      <c r="L41" s="84"/>
      <c r="M41" s="84"/>
      <c r="N41" s="84"/>
      <c r="O41" s="84"/>
      <c r="P41" s="84"/>
      <c r="Q41" s="84"/>
      <c r="R41" s="84"/>
      <c r="S41" s="84"/>
    </row>
    <row r="42" spans="2:19" s="81" customFormat="1" ht="16" x14ac:dyDescent="0.2">
      <c r="B42" s="263"/>
      <c r="C42" s="169"/>
      <c r="D42" s="169"/>
      <c r="E42" s="157"/>
      <c r="F42" s="238"/>
      <c r="G42" s="239"/>
      <c r="H42" s="240"/>
      <c r="I42" s="84"/>
      <c r="J42" s="84"/>
      <c r="K42" s="84"/>
      <c r="L42" s="84"/>
      <c r="M42" s="84"/>
      <c r="N42" s="84"/>
      <c r="O42" s="84"/>
      <c r="P42" s="84"/>
      <c r="Q42" s="84"/>
      <c r="R42" s="84"/>
      <c r="S42" s="84"/>
    </row>
    <row r="43" spans="2:19" s="197" customFormat="1" ht="16" x14ac:dyDescent="0.2">
      <c r="B43" s="124"/>
      <c r="C43" s="175"/>
      <c r="D43" s="175"/>
      <c r="E43" s="176"/>
      <c r="F43" s="269"/>
      <c r="G43" s="270"/>
      <c r="H43" s="271"/>
      <c r="I43" s="199"/>
      <c r="J43" s="199"/>
      <c r="K43" s="199"/>
      <c r="L43" s="199"/>
      <c r="M43" s="199"/>
      <c r="N43" s="199"/>
      <c r="O43" s="199"/>
      <c r="P43" s="199"/>
      <c r="Q43" s="199"/>
      <c r="R43" s="199"/>
      <c r="S43" s="199"/>
    </row>
    <row r="44" spans="2:19" s="81" customFormat="1" ht="16" x14ac:dyDescent="0.2">
      <c r="B44" s="263"/>
      <c r="C44" s="169"/>
      <c r="D44" s="169"/>
      <c r="E44" s="157"/>
      <c r="F44" s="238"/>
      <c r="G44" s="239"/>
      <c r="H44" s="240"/>
      <c r="I44" s="84"/>
      <c r="J44" s="84"/>
      <c r="K44" s="84"/>
      <c r="L44" s="84"/>
      <c r="M44" s="84"/>
      <c r="N44" s="84"/>
      <c r="O44" s="84"/>
      <c r="P44" s="84"/>
      <c r="Q44" s="84"/>
      <c r="R44" s="84"/>
      <c r="S44" s="84"/>
    </row>
    <row r="45" spans="2:19" s="81" customFormat="1" ht="16" x14ac:dyDescent="0.2">
      <c r="B45" s="263"/>
      <c r="C45" s="169"/>
      <c r="D45" s="169"/>
      <c r="E45" s="157"/>
      <c r="F45" s="238"/>
      <c r="G45" s="239"/>
      <c r="H45" s="240"/>
      <c r="I45" s="84"/>
      <c r="J45" s="84"/>
      <c r="K45" s="84"/>
      <c r="L45" s="84"/>
      <c r="M45" s="84"/>
      <c r="N45" s="84"/>
      <c r="O45" s="84"/>
      <c r="P45" s="84"/>
      <c r="Q45" s="84"/>
      <c r="R45" s="84"/>
      <c r="S45" s="84"/>
    </row>
    <row r="46" spans="2:19" s="81" customFormat="1" ht="16" x14ac:dyDescent="0.2">
      <c r="B46" s="263"/>
      <c r="C46" s="169"/>
      <c r="D46" s="169"/>
      <c r="E46" s="157"/>
      <c r="F46" s="238"/>
      <c r="G46" s="239"/>
      <c r="H46" s="240"/>
      <c r="I46" s="84"/>
      <c r="J46" s="84"/>
      <c r="K46" s="84"/>
      <c r="L46" s="84"/>
      <c r="M46" s="84"/>
      <c r="N46" s="84"/>
      <c r="O46" s="84"/>
      <c r="P46" s="84"/>
      <c r="Q46" s="84"/>
      <c r="R46" s="84"/>
      <c r="S46" s="84"/>
    </row>
    <row r="47" spans="2:19" s="81" customFormat="1" ht="16" x14ac:dyDescent="0.2">
      <c r="B47" s="263"/>
      <c r="C47" s="169"/>
      <c r="D47" s="169"/>
      <c r="E47" s="157"/>
      <c r="F47" s="238"/>
      <c r="G47" s="239"/>
      <c r="H47" s="240"/>
      <c r="I47" s="84"/>
      <c r="J47" s="84"/>
      <c r="K47" s="84"/>
      <c r="L47" s="84"/>
      <c r="M47" s="84"/>
      <c r="N47" s="84"/>
      <c r="O47" s="84"/>
      <c r="P47" s="84"/>
      <c r="Q47" s="84"/>
      <c r="R47" s="84"/>
      <c r="S47" s="84"/>
    </row>
    <row r="48" spans="2:19" s="81" customFormat="1" ht="16" x14ac:dyDescent="0.2">
      <c r="B48" s="263"/>
      <c r="C48" s="169"/>
      <c r="D48" s="169"/>
      <c r="E48" s="157"/>
      <c r="F48" s="238"/>
      <c r="G48" s="239"/>
      <c r="H48" s="240"/>
      <c r="I48" s="84"/>
      <c r="J48" s="84"/>
      <c r="K48" s="84"/>
      <c r="L48" s="84"/>
      <c r="M48" s="84"/>
      <c r="N48" s="84"/>
      <c r="O48" s="84"/>
      <c r="P48" s="84"/>
      <c r="Q48" s="84"/>
      <c r="R48" s="84"/>
      <c r="S48" s="84"/>
    </row>
    <row r="49" spans="2:19" s="81" customFormat="1" ht="16" x14ac:dyDescent="0.2">
      <c r="B49" s="263"/>
      <c r="C49" s="169"/>
      <c r="D49" s="169"/>
      <c r="E49" s="157"/>
      <c r="F49" s="238"/>
      <c r="G49" s="239"/>
      <c r="H49" s="240"/>
      <c r="I49" s="84"/>
      <c r="J49" s="84"/>
      <c r="K49" s="84"/>
      <c r="L49" s="84"/>
      <c r="M49" s="84"/>
      <c r="N49" s="84"/>
      <c r="O49" s="84"/>
      <c r="P49" s="84"/>
      <c r="Q49" s="84"/>
      <c r="R49" s="84"/>
      <c r="S49" s="84"/>
    </row>
    <row r="50" spans="2:19" s="81" customFormat="1" ht="16" x14ac:dyDescent="0.2">
      <c r="B50" s="124"/>
      <c r="C50" s="169"/>
      <c r="D50" s="169"/>
      <c r="E50" s="176"/>
      <c r="F50" s="238"/>
      <c r="G50" s="239"/>
      <c r="H50" s="240"/>
      <c r="I50" s="84"/>
      <c r="J50" s="84"/>
      <c r="K50" s="84"/>
      <c r="L50" s="84"/>
      <c r="M50" s="84"/>
      <c r="N50" s="84"/>
      <c r="O50" s="84"/>
      <c r="P50" s="84"/>
      <c r="Q50" s="84"/>
      <c r="R50" s="84"/>
      <c r="S50" s="84"/>
    </row>
    <row r="51" spans="2:19" x14ac:dyDescent="0.15">
      <c r="B51" s="112"/>
      <c r="C51" s="145"/>
      <c r="D51" s="145"/>
      <c r="E51" s="161"/>
      <c r="G51" s="244"/>
    </row>
    <row r="52" spans="2:19" x14ac:dyDescent="0.15">
      <c r="B52" s="112"/>
      <c r="C52" s="145"/>
      <c r="D52" s="145"/>
      <c r="E52" s="161"/>
      <c r="G52" s="244"/>
    </row>
    <row r="53" spans="2:19" x14ac:dyDescent="0.15">
      <c r="B53" s="112"/>
      <c r="C53" s="145"/>
      <c r="D53" s="145"/>
      <c r="E53" s="161"/>
      <c r="G53" s="244"/>
    </row>
    <row r="54" spans="2:19" x14ac:dyDescent="0.15">
      <c r="B54" s="112"/>
      <c r="C54" s="145"/>
      <c r="D54" s="145"/>
      <c r="E54" s="161"/>
      <c r="G54" s="244"/>
    </row>
    <row r="55" spans="2:19" x14ac:dyDescent="0.15">
      <c r="B55" s="112"/>
      <c r="C55" s="145"/>
      <c r="D55" s="145"/>
      <c r="E55" s="161"/>
      <c r="G55" s="244"/>
    </row>
    <row r="56" spans="2:19" x14ac:dyDescent="0.15">
      <c r="B56" s="112"/>
      <c r="C56" s="145"/>
      <c r="D56" s="145"/>
      <c r="E56" s="161"/>
      <c r="G56" s="244"/>
    </row>
    <row r="57" spans="2:19" x14ac:dyDescent="0.15">
      <c r="B57" s="112"/>
      <c r="C57" s="145"/>
      <c r="D57" s="145"/>
      <c r="E57" s="161"/>
      <c r="G57" s="244"/>
    </row>
    <row r="58" spans="2:19" x14ac:dyDescent="0.15">
      <c r="B58" s="112"/>
      <c r="C58" s="145"/>
      <c r="D58" s="145"/>
      <c r="E58" s="161"/>
      <c r="G58" s="244"/>
    </row>
    <row r="59" spans="2:19" x14ac:dyDescent="0.15">
      <c r="B59" s="112"/>
      <c r="C59" s="145"/>
      <c r="D59" s="145"/>
      <c r="E59" s="161"/>
      <c r="G59" s="244"/>
    </row>
    <row r="60" spans="2:19" x14ac:dyDescent="0.15">
      <c r="B60" s="112"/>
      <c r="C60" s="145"/>
      <c r="D60" s="145"/>
      <c r="E60" s="161"/>
      <c r="G60" s="244"/>
    </row>
    <row r="61" spans="2:19" x14ac:dyDescent="0.15">
      <c r="B61" s="112"/>
      <c r="C61" s="145"/>
      <c r="D61" s="145"/>
      <c r="E61" s="161"/>
      <c r="G61" s="244"/>
    </row>
    <row r="62" spans="2:19" x14ac:dyDescent="0.15">
      <c r="B62" s="112"/>
      <c r="C62" s="145"/>
      <c r="D62" s="145"/>
      <c r="E62" s="161"/>
      <c r="G62" s="244"/>
    </row>
    <row r="63" spans="2:19" x14ac:dyDescent="0.15">
      <c r="B63" s="112"/>
      <c r="C63" s="145"/>
      <c r="D63" s="145"/>
      <c r="E63" s="161"/>
      <c r="G63" s="244"/>
    </row>
    <row r="64" spans="2:19" x14ac:dyDescent="0.15">
      <c r="B64" s="112"/>
      <c r="C64" s="145"/>
      <c r="D64" s="145"/>
      <c r="E64" s="161"/>
    </row>
    <row r="65" spans="2:5" x14ac:dyDescent="0.15">
      <c r="B65" s="112"/>
      <c r="C65" s="145"/>
      <c r="D65" s="145"/>
      <c r="E65" s="161"/>
    </row>
    <row r="66" spans="2:5" x14ac:dyDescent="0.15">
      <c r="B66" s="112"/>
      <c r="C66" s="145"/>
      <c r="D66" s="145"/>
      <c r="E66" s="161"/>
    </row>
    <row r="67" spans="2:5" x14ac:dyDescent="0.15">
      <c r="B67" s="112"/>
      <c r="C67" s="145"/>
      <c r="D67" s="145"/>
      <c r="E67" s="161"/>
    </row>
    <row r="68" spans="2:5" x14ac:dyDescent="0.15">
      <c r="B68" s="112"/>
      <c r="C68" s="145"/>
      <c r="D68" s="145"/>
      <c r="E68" s="161"/>
    </row>
    <row r="69" spans="2:5" x14ac:dyDescent="0.15">
      <c r="B69" s="112"/>
      <c r="C69" s="145"/>
      <c r="D69" s="145"/>
      <c r="E69" s="161"/>
    </row>
    <row r="70" spans="2:5" x14ac:dyDescent="0.15">
      <c r="B70" s="112"/>
      <c r="C70" s="145"/>
      <c r="D70" s="145"/>
      <c r="E70" s="161"/>
    </row>
    <row r="71" spans="2:5" x14ac:dyDescent="0.15">
      <c r="B71" s="112"/>
      <c r="C71" s="145"/>
      <c r="D71" s="145"/>
      <c r="E71" s="161"/>
    </row>
    <row r="72" spans="2:5" x14ac:dyDescent="0.15">
      <c r="B72" s="112"/>
      <c r="C72" s="145"/>
      <c r="D72" s="145"/>
      <c r="E72" s="161"/>
    </row>
    <row r="73" spans="2:5" x14ac:dyDescent="0.15">
      <c r="B73" s="112"/>
      <c r="C73" s="145"/>
      <c r="D73" s="145"/>
      <c r="E73" s="161"/>
    </row>
    <row r="74" spans="2:5" x14ac:dyDescent="0.15">
      <c r="B74" s="112"/>
      <c r="C74" s="145"/>
      <c r="D74" s="145"/>
      <c r="E74" s="161"/>
    </row>
    <row r="75" spans="2:5" x14ac:dyDescent="0.15">
      <c r="B75" s="112"/>
      <c r="C75" s="145"/>
      <c r="D75" s="145"/>
      <c r="E75" s="161"/>
    </row>
    <row r="76" spans="2:5" x14ac:dyDescent="0.15">
      <c r="B76" s="112"/>
      <c r="C76" s="145"/>
      <c r="D76" s="145"/>
      <c r="E76" s="161"/>
    </row>
    <row r="77" spans="2:5" x14ac:dyDescent="0.15">
      <c r="B77" s="112"/>
      <c r="C77" s="145"/>
      <c r="D77" s="145"/>
      <c r="E77" s="161"/>
    </row>
    <row r="78" spans="2:5" x14ac:dyDescent="0.15">
      <c r="B78" s="112"/>
      <c r="C78" s="145"/>
      <c r="D78" s="145"/>
      <c r="E78" s="161"/>
    </row>
    <row r="79" spans="2:5" x14ac:dyDescent="0.15">
      <c r="B79" s="112"/>
      <c r="C79" s="145"/>
      <c r="D79" s="145"/>
      <c r="E79" s="161"/>
    </row>
    <row r="80" spans="2:5" x14ac:dyDescent="0.15">
      <c r="B80" s="112"/>
      <c r="C80" s="145"/>
      <c r="D80" s="145"/>
      <c r="E80" s="161"/>
    </row>
    <row r="81" spans="2:5" x14ac:dyDescent="0.15">
      <c r="B81" s="112"/>
      <c r="C81" s="145"/>
      <c r="D81" s="145"/>
      <c r="E81" s="161"/>
    </row>
    <row r="82" spans="2:5" x14ac:dyDescent="0.15">
      <c r="B82" s="112"/>
      <c r="C82" s="145"/>
      <c r="D82" s="145"/>
      <c r="E82" s="161"/>
    </row>
    <row r="83" spans="2:5" x14ac:dyDescent="0.15">
      <c r="B83" s="112"/>
      <c r="C83" s="145"/>
      <c r="D83" s="145"/>
      <c r="E83" s="161"/>
    </row>
    <row r="84" spans="2:5" x14ac:dyDescent="0.15">
      <c r="B84" s="112"/>
      <c r="C84" s="145"/>
      <c r="D84" s="145"/>
      <c r="E84" s="161"/>
    </row>
    <row r="85" spans="2:5" x14ac:dyDescent="0.15">
      <c r="B85" s="112"/>
      <c r="C85" s="145"/>
      <c r="D85" s="145"/>
      <c r="E85" s="161"/>
    </row>
    <row r="86" spans="2:5" x14ac:dyDescent="0.15">
      <c r="B86" s="112"/>
      <c r="C86" s="145"/>
      <c r="D86" s="145"/>
      <c r="E86" s="161"/>
    </row>
    <row r="87" spans="2:5" x14ac:dyDescent="0.15">
      <c r="B87" s="112"/>
      <c r="C87" s="145"/>
      <c r="D87" s="145"/>
      <c r="E87" s="161"/>
    </row>
    <row r="88" spans="2:5" x14ac:dyDescent="0.15">
      <c r="B88" s="112"/>
      <c r="C88" s="145"/>
      <c r="D88" s="145"/>
      <c r="E88" s="161"/>
    </row>
    <row r="89" spans="2:5" x14ac:dyDescent="0.15">
      <c r="B89" s="112"/>
      <c r="C89" s="145"/>
      <c r="D89" s="145"/>
      <c r="E89" s="161"/>
    </row>
    <row r="90" spans="2:5" x14ac:dyDescent="0.15">
      <c r="B90" s="112"/>
      <c r="C90" s="145"/>
      <c r="D90" s="145"/>
      <c r="E90" s="161"/>
    </row>
    <row r="91" spans="2:5" x14ac:dyDescent="0.15">
      <c r="B91" s="112"/>
      <c r="C91" s="145"/>
      <c r="D91" s="145"/>
      <c r="E91" s="161"/>
    </row>
    <row r="92" spans="2:5" x14ac:dyDescent="0.15">
      <c r="B92" s="112"/>
      <c r="C92" s="145"/>
      <c r="D92" s="145"/>
      <c r="E92" s="161"/>
    </row>
    <row r="93" spans="2:5" x14ac:dyDescent="0.15">
      <c r="B93" s="112"/>
      <c r="C93" s="145"/>
      <c r="D93" s="145"/>
      <c r="E93" s="161"/>
    </row>
    <row r="94" spans="2:5" x14ac:dyDescent="0.15">
      <c r="B94" s="112"/>
      <c r="C94" s="145"/>
      <c r="D94" s="145"/>
      <c r="E94" s="161"/>
    </row>
    <row r="95" spans="2:5" x14ac:dyDescent="0.15">
      <c r="B95" s="112"/>
      <c r="C95" s="145"/>
      <c r="D95" s="145"/>
      <c r="E95" s="161"/>
    </row>
    <row r="96" spans="2:5" x14ac:dyDescent="0.15">
      <c r="B96" s="112"/>
      <c r="C96" s="145"/>
      <c r="D96" s="145"/>
      <c r="E96" s="161"/>
    </row>
    <row r="97" spans="2:5" x14ac:dyDescent="0.15">
      <c r="B97" s="112"/>
      <c r="C97" s="145"/>
      <c r="D97" s="145"/>
      <c r="E97" s="161"/>
    </row>
    <row r="98" spans="2:5" x14ac:dyDescent="0.15">
      <c r="B98" s="112"/>
      <c r="C98" s="145"/>
      <c r="D98" s="145"/>
      <c r="E98" s="161"/>
    </row>
    <row r="99" spans="2:5" x14ac:dyDescent="0.15">
      <c r="B99" s="112"/>
      <c r="C99" s="145"/>
      <c r="D99" s="145"/>
      <c r="E99" s="161"/>
    </row>
    <row r="100" spans="2:5" x14ac:dyDescent="0.15">
      <c r="B100" s="112"/>
      <c r="C100" s="145"/>
      <c r="D100" s="145"/>
      <c r="E100" s="161"/>
    </row>
    <row r="101" spans="2:5" x14ac:dyDescent="0.15">
      <c r="B101" s="112"/>
      <c r="C101" s="145"/>
      <c r="D101" s="145"/>
      <c r="E101" s="161"/>
    </row>
    <row r="102" spans="2:5" x14ac:dyDescent="0.15">
      <c r="B102" s="112"/>
      <c r="C102" s="145"/>
      <c r="D102" s="145"/>
      <c r="E102" s="161"/>
    </row>
    <row r="103" spans="2:5" x14ac:dyDescent="0.15">
      <c r="B103" s="112"/>
      <c r="C103" s="145"/>
      <c r="D103" s="145"/>
      <c r="E103" s="161"/>
    </row>
    <row r="104" spans="2:5" x14ac:dyDescent="0.15">
      <c r="B104" s="112"/>
      <c r="C104" s="145"/>
      <c r="D104" s="145"/>
      <c r="E104" s="161"/>
    </row>
    <row r="105" spans="2:5" x14ac:dyDescent="0.15">
      <c r="B105" s="112"/>
      <c r="C105" s="145"/>
      <c r="D105" s="145"/>
      <c r="E105" s="161"/>
    </row>
    <row r="106" spans="2:5" x14ac:dyDescent="0.15">
      <c r="B106" s="112"/>
      <c r="C106" s="145"/>
      <c r="D106" s="145"/>
      <c r="E106" s="161"/>
    </row>
    <row r="107" spans="2:5" x14ac:dyDescent="0.15">
      <c r="B107" s="112"/>
      <c r="C107" s="145"/>
      <c r="D107" s="145"/>
      <c r="E107" s="161"/>
    </row>
    <row r="108" spans="2:5" x14ac:dyDescent="0.15">
      <c r="B108" s="112"/>
      <c r="C108" s="145"/>
      <c r="D108" s="145"/>
      <c r="E108" s="161"/>
    </row>
    <row r="109" spans="2:5" x14ac:dyDescent="0.15">
      <c r="B109" s="112"/>
      <c r="C109" s="145"/>
      <c r="D109" s="145"/>
      <c r="E109" s="161"/>
    </row>
    <row r="110" spans="2:5" x14ac:dyDescent="0.15">
      <c r="B110" s="112"/>
      <c r="C110" s="145"/>
      <c r="D110" s="145"/>
      <c r="E110" s="161"/>
    </row>
    <row r="111" spans="2:5" x14ac:dyDescent="0.15">
      <c r="B111" s="112"/>
      <c r="C111" s="145"/>
      <c r="D111" s="145"/>
      <c r="E111" s="161"/>
    </row>
    <row r="112" spans="2:5" x14ac:dyDescent="0.15">
      <c r="B112" s="112"/>
      <c r="C112" s="145"/>
      <c r="D112" s="145"/>
      <c r="E112" s="161"/>
    </row>
    <row r="113" spans="2:5" x14ac:dyDescent="0.15">
      <c r="B113" s="112"/>
      <c r="C113" s="145"/>
      <c r="D113" s="145"/>
      <c r="E113" s="161"/>
    </row>
    <row r="114" spans="2:5" x14ac:dyDescent="0.15">
      <c r="B114" s="112"/>
      <c r="C114" s="145"/>
      <c r="D114" s="145"/>
      <c r="E114" s="161"/>
    </row>
    <row r="115" spans="2:5" x14ac:dyDescent="0.15">
      <c r="B115" s="112"/>
      <c r="C115" s="145"/>
      <c r="D115" s="145"/>
      <c r="E115" s="161"/>
    </row>
    <row r="116" spans="2:5" x14ac:dyDescent="0.15">
      <c r="B116" s="112"/>
      <c r="C116" s="145"/>
      <c r="D116" s="145"/>
      <c r="E116" s="161"/>
    </row>
    <row r="117" spans="2:5" x14ac:dyDescent="0.15">
      <c r="B117" s="112"/>
      <c r="C117" s="145"/>
      <c r="D117" s="145"/>
      <c r="E117" s="161"/>
    </row>
    <row r="118" spans="2:5" x14ac:dyDescent="0.15">
      <c r="B118" s="112"/>
      <c r="C118" s="145"/>
      <c r="D118" s="145"/>
      <c r="E118" s="161"/>
    </row>
    <row r="119" spans="2:5" x14ac:dyDescent="0.15">
      <c r="B119" s="112"/>
      <c r="C119" s="145"/>
      <c r="D119" s="145"/>
      <c r="E119" s="161"/>
    </row>
    <row r="120" spans="2:5" x14ac:dyDescent="0.15">
      <c r="B120" s="112"/>
      <c r="C120" s="145"/>
      <c r="D120" s="145"/>
      <c r="E120" s="161"/>
    </row>
    <row r="121" spans="2:5" x14ac:dyDescent="0.15">
      <c r="B121" s="112"/>
      <c r="C121" s="145"/>
      <c r="D121" s="145"/>
      <c r="E121" s="161"/>
    </row>
    <row r="122" spans="2:5" x14ac:dyDescent="0.15">
      <c r="B122" s="112"/>
      <c r="C122" s="145"/>
      <c r="D122" s="145"/>
      <c r="E122" s="161"/>
    </row>
    <row r="123" spans="2:5" x14ac:dyDescent="0.15">
      <c r="B123" s="112"/>
      <c r="C123" s="145"/>
      <c r="D123" s="145"/>
      <c r="E123" s="161"/>
    </row>
    <row r="124" spans="2:5" x14ac:dyDescent="0.15">
      <c r="B124" s="112"/>
      <c r="C124" s="145"/>
      <c r="D124" s="145"/>
      <c r="E124" s="161"/>
    </row>
    <row r="125" spans="2:5" x14ac:dyDescent="0.15">
      <c r="B125" s="112"/>
      <c r="C125" s="145"/>
      <c r="D125" s="145"/>
      <c r="E125" s="161"/>
    </row>
    <row r="126" spans="2:5" x14ac:dyDescent="0.15">
      <c r="B126" s="112"/>
      <c r="C126" s="145"/>
      <c r="D126" s="145"/>
      <c r="E126" s="161"/>
    </row>
    <row r="127" spans="2:5" x14ac:dyDescent="0.15">
      <c r="B127" s="112"/>
      <c r="C127" s="145"/>
      <c r="D127" s="145"/>
      <c r="E127" s="161"/>
    </row>
    <row r="128" spans="2:5" x14ac:dyDescent="0.15">
      <c r="B128" s="112"/>
      <c r="C128" s="145"/>
      <c r="D128" s="145"/>
      <c r="E128" s="161"/>
    </row>
    <row r="129" spans="2:5" x14ac:dyDescent="0.15">
      <c r="B129" s="112"/>
      <c r="C129" s="145"/>
      <c r="D129" s="145"/>
      <c r="E129" s="161"/>
    </row>
    <row r="130" spans="2:5" x14ac:dyDescent="0.15">
      <c r="B130" s="112"/>
      <c r="C130" s="145"/>
      <c r="D130" s="145"/>
      <c r="E130" s="161"/>
    </row>
    <row r="131" spans="2:5" x14ac:dyDescent="0.15">
      <c r="B131" s="112"/>
      <c r="C131" s="145"/>
      <c r="D131" s="145"/>
      <c r="E131" s="161"/>
    </row>
    <row r="132" spans="2:5" x14ac:dyDescent="0.15">
      <c r="B132" s="112"/>
      <c r="C132" s="145"/>
      <c r="D132" s="145"/>
      <c r="E132" s="161"/>
    </row>
    <row r="133" spans="2:5" x14ac:dyDescent="0.15">
      <c r="B133" s="112"/>
      <c r="C133" s="145"/>
      <c r="D133" s="145"/>
      <c r="E133" s="161"/>
    </row>
    <row r="134" spans="2:5" x14ac:dyDescent="0.15">
      <c r="B134" s="112"/>
      <c r="C134" s="145"/>
      <c r="D134" s="145"/>
      <c r="E134" s="161"/>
    </row>
    <row r="135" spans="2:5" x14ac:dyDescent="0.15">
      <c r="B135" s="112"/>
      <c r="C135" s="145"/>
      <c r="D135" s="145"/>
      <c r="E135" s="161"/>
    </row>
    <row r="136" spans="2:5" x14ac:dyDescent="0.15">
      <c r="B136" s="112"/>
      <c r="C136" s="145"/>
      <c r="D136" s="145"/>
      <c r="E136" s="161"/>
    </row>
    <row r="137" spans="2:5" x14ac:dyDescent="0.15">
      <c r="B137" s="112"/>
      <c r="C137" s="145"/>
      <c r="D137" s="145"/>
      <c r="E137" s="161"/>
    </row>
    <row r="138" spans="2:5" x14ac:dyDescent="0.15">
      <c r="B138" s="112"/>
      <c r="C138" s="145"/>
      <c r="D138" s="145"/>
      <c r="E138" s="161"/>
    </row>
    <row r="139" spans="2:5" x14ac:dyDescent="0.15">
      <c r="B139" s="112"/>
      <c r="C139" s="145"/>
      <c r="D139" s="145"/>
      <c r="E139" s="161"/>
    </row>
    <row r="140" spans="2:5" x14ac:dyDescent="0.15">
      <c r="B140" s="112"/>
      <c r="C140" s="145"/>
      <c r="D140" s="145"/>
      <c r="E140" s="161"/>
    </row>
    <row r="141" spans="2:5" x14ac:dyDescent="0.15">
      <c r="B141" s="112"/>
      <c r="C141" s="145"/>
      <c r="D141" s="145"/>
      <c r="E141" s="161"/>
    </row>
    <row r="142" spans="2:5" x14ac:dyDescent="0.15">
      <c r="B142" s="112"/>
      <c r="C142" s="145"/>
      <c r="D142" s="145"/>
      <c r="E142" s="161"/>
    </row>
    <row r="143" spans="2:5" x14ac:dyDescent="0.15">
      <c r="B143" s="112"/>
      <c r="C143" s="145"/>
      <c r="D143" s="145"/>
      <c r="E143" s="161"/>
    </row>
    <row r="144" spans="2:5" x14ac:dyDescent="0.15">
      <c r="B144" s="112"/>
      <c r="C144" s="145"/>
      <c r="D144" s="145"/>
      <c r="E144" s="161"/>
    </row>
    <row r="145" spans="2:5" x14ac:dyDescent="0.15">
      <c r="B145" s="112"/>
      <c r="C145" s="145"/>
      <c r="D145" s="145"/>
      <c r="E145" s="161"/>
    </row>
    <row r="146" spans="2:5" x14ac:dyDescent="0.15">
      <c r="B146" s="112"/>
      <c r="C146" s="145"/>
      <c r="D146" s="145"/>
      <c r="E146" s="161"/>
    </row>
  </sheetData>
  <sheetProtection password="CC33" sheet="1" objects="1" scenarios="1" selectLockedCells="1"/>
  <mergeCells count="3">
    <mergeCell ref="A2:F2"/>
    <mergeCell ref="C4:E4"/>
    <mergeCell ref="B3:E3"/>
  </mergeCells>
  <phoneticPr fontId="3" type="noConversion"/>
  <pageMargins left="0.75" right="0.75" top="1" bottom="1" header="0.5" footer="0.5"/>
  <pageSetup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BW436"/>
  <sheetViews>
    <sheetView zoomScale="80" zoomScaleNormal="80" zoomScalePageLayoutView="80" workbookViewId="0">
      <pane xSplit="2" ySplit="6" topLeftCell="C7" activePane="bottomRight" state="frozen"/>
      <selection pane="topRight" activeCell="C1" sqref="C1"/>
      <selection pane="bottomLeft" activeCell="A8" sqref="A8"/>
      <selection pane="bottomRight" activeCell="C7" sqref="C7"/>
    </sheetView>
  </sheetViews>
  <sheetFormatPr baseColWidth="10" defaultColWidth="8.83203125" defaultRowHeight="13" x14ac:dyDescent="0.15"/>
  <cols>
    <col min="1" max="1" width="7.83203125" style="293" customWidth="1"/>
    <col min="2" max="2" width="58.6640625" style="91" customWidth="1"/>
    <col min="3" max="3" width="17" style="147" customWidth="1"/>
    <col min="4" max="4" width="18.33203125" style="147" customWidth="1"/>
    <col min="5" max="5" width="17.6640625" style="178" customWidth="1"/>
    <col min="6" max="75" width="8.83203125" style="112" customWidth="1"/>
    <col min="76" max="16384" width="8.83203125" style="91"/>
  </cols>
  <sheetData>
    <row r="1" spans="1:75" ht="54" customHeight="1" x14ac:dyDescent="0.15">
      <c r="A1" s="121"/>
      <c r="E1" s="112"/>
    </row>
    <row r="2" spans="1:75" customFormat="1" ht="46.75" customHeight="1" x14ac:dyDescent="0.25">
      <c r="A2" s="626" t="s">
        <v>295</v>
      </c>
      <c r="B2" s="631"/>
      <c r="C2" s="631"/>
      <c r="D2" s="631"/>
      <c r="E2" s="631"/>
      <c r="F2" s="277"/>
      <c r="G2" s="277"/>
      <c r="H2" s="277"/>
      <c r="I2" s="277"/>
      <c r="J2" s="277"/>
      <c r="K2" s="277"/>
      <c r="L2" s="277"/>
      <c r="M2" s="277"/>
      <c r="N2" s="277"/>
      <c r="O2" s="277"/>
      <c r="P2" s="277"/>
      <c r="Q2" s="277"/>
      <c r="R2" s="277"/>
    </row>
    <row r="3" spans="1:75" s="69" customFormat="1" ht="25" thickBot="1" x14ac:dyDescent="0.25">
      <c r="A3" s="317"/>
      <c r="B3" s="651" t="s">
        <v>372</v>
      </c>
      <c r="C3" s="652"/>
      <c r="D3" s="652"/>
      <c r="E3" s="653"/>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row>
    <row r="4" spans="1:75" s="137" customFormat="1" ht="20" thickTop="1" thickBot="1" x14ac:dyDescent="0.25">
      <c r="A4" s="319"/>
      <c r="B4" s="654" t="s">
        <v>267</v>
      </c>
      <c r="C4" s="655"/>
      <c r="D4" s="655"/>
      <c r="E4" s="656"/>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row>
    <row r="5" spans="1:75" s="73" customFormat="1" ht="15" customHeight="1" thickBot="1" x14ac:dyDescent="0.25">
      <c r="A5" s="318"/>
      <c r="B5" s="304"/>
      <c r="C5" s="177"/>
      <c r="D5" s="135"/>
      <c r="E5" s="76"/>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row>
    <row r="6" spans="1:75" s="300" customFormat="1" ht="19" thickBot="1" x14ac:dyDescent="0.25">
      <c r="A6" s="320"/>
      <c r="B6" s="333" t="s">
        <v>163</v>
      </c>
      <c r="C6" s="331" t="s">
        <v>89</v>
      </c>
      <c r="D6" s="332">
        <f>SUM(C7:C14)</f>
        <v>0</v>
      </c>
      <c r="E6" s="320"/>
    </row>
    <row r="7" spans="1:75" s="77" customFormat="1" ht="16" x14ac:dyDescent="0.2">
      <c r="A7" s="318"/>
      <c r="B7" s="307" t="s">
        <v>164</v>
      </c>
      <c r="C7" s="286"/>
      <c r="D7" s="179"/>
      <c r="E7" s="76"/>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row>
    <row r="8" spans="1:75" ht="16" x14ac:dyDescent="0.2">
      <c r="B8" s="307" t="s">
        <v>165</v>
      </c>
      <c r="C8" s="286"/>
      <c r="D8" s="168"/>
    </row>
    <row r="9" spans="1:75" ht="16" x14ac:dyDescent="0.2">
      <c r="B9" s="307" t="s">
        <v>166</v>
      </c>
      <c r="C9" s="286"/>
      <c r="D9" s="168"/>
    </row>
    <row r="10" spans="1:75" s="140" customFormat="1" ht="15.5" customHeight="1" x14ac:dyDescent="0.2">
      <c r="A10" s="321"/>
      <c r="B10" s="306" t="s">
        <v>167</v>
      </c>
      <c r="C10" s="286"/>
      <c r="D10" s="168"/>
      <c r="E10" s="180"/>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row>
    <row r="11" spans="1:75" s="112" customFormat="1" ht="16" x14ac:dyDescent="0.2">
      <c r="A11" s="293"/>
      <c r="B11" s="307" t="s">
        <v>168</v>
      </c>
      <c r="C11" s="286"/>
      <c r="D11" s="168"/>
      <c r="E11" s="178"/>
    </row>
    <row r="12" spans="1:75" ht="16" x14ac:dyDescent="0.2">
      <c r="B12" s="307" t="s">
        <v>169</v>
      </c>
      <c r="C12" s="286"/>
      <c r="D12" s="168"/>
    </row>
    <row r="13" spans="1:75" ht="16" x14ac:dyDescent="0.2">
      <c r="B13" s="307" t="s">
        <v>170</v>
      </c>
      <c r="C13" s="286"/>
      <c r="D13" s="168"/>
    </row>
    <row r="14" spans="1:75" ht="16" x14ac:dyDescent="0.2">
      <c r="B14" s="309" t="s">
        <v>171</v>
      </c>
      <c r="C14" s="287"/>
      <c r="D14" s="168"/>
    </row>
    <row r="15" spans="1:75" ht="16" x14ac:dyDescent="0.2">
      <c r="B15" s="307"/>
      <c r="C15" s="120"/>
      <c r="D15" s="168"/>
    </row>
    <row r="16" spans="1:75" ht="16" x14ac:dyDescent="0.2">
      <c r="B16" s="337" t="s">
        <v>269</v>
      </c>
      <c r="C16" s="186"/>
      <c r="D16" s="168"/>
    </row>
    <row r="17" spans="1:75" ht="17" thickBot="1" x14ac:dyDescent="0.25">
      <c r="B17" s="336"/>
      <c r="C17" s="186"/>
      <c r="D17" s="168"/>
    </row>
    <row r="18" spans="1:75" s="184" customFormat="1" ht="17" thickBot="1" x14ac:dyDescent="0.25">
      <c r="A18" s="322"/>
      <c r="B18" s="302" t="s">
        <v>172</v>
      </c>
      <c r="C18" s="325" t="s">
        <v>89</v>
      </c>
      <c r="D18" s="303">
        <f>SUM(C19:C22)</f>
        <v>0</v>
      </c>
      <c r="E18" s="182"/>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3"/>
    </row>
    <row r="19" spans="1:75" s="140" customFormat="1" ht="14.5" customHeight="1" x14ac:dyDescent="0.2">
      <c r="A19" s="321"/>
      <c r="B19" s="306" t="s">
        <v>173</v>
      </c>
      <c r="C19" s="338"/>
      <c r="D19" s="327"/>
      <c r="E19" s="180"/>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row>
    <row r="20" spans="1:75" ht="16" x14ac:dyDescent="0.2">
      <c r="B20" s="307" t="s">
        <v>174</v>
      </c>
      <c r="C20" s="338"/>
      <c r="D20" s="327"/>
    </row>
    <row r="21" spans="1:75" ht="16" x14ac:dyDescent="0.2">
      <c r="B21" s="307" t="s">
        <v>175</v>
      </c>
      <c r="C21" s="338"/>
      <c r="D21" s="327"/>
    </row>
    <row r="22" spans="1:75" ht="16" x14ac:dyDescent="0.2">
      <c r="B22" s="307" t="s">
        <v>176</v>
      </c>
      <c r="C22" s="338"/>
      <c r="D22" s="327"/>
    </row>
    <row r="23" spans="1:75" ht="17" thickBot="1" x14ac:dyDescent="0.25">
      <c r="B23" s="330"/>
      <c r="C23" s="185"/>
      <c r="D23" s="327"/>
    </row>
    <row r="24" spans="1:75" s="184" customFormat="1" ht="17" thickBot="1" x14ac:dyDescent="0.25">
      <c r="A24" s="322"/>
      <c r="B24" s="334" t="s">
        <v>177</v>
      </c>
      <c r="C24" s="335" t="s">
        <v>89</v>
      </c>
      <c r="D24" s="303">
        <f>SUM(C25:C31)</f>
        <v>0</v>
      </c>
      <c r="E24" s="182"/>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row>
    <row r="25" spans="1:75" s="140" customFormat="1" ht="14.5" customHeight="1" x14ac:dyDescent="0.2">
      <c r="A25" s="321"/>
      <c r="B25" s="306" t="s">
        <v>178</v>
      </c>
      <c r="C25" s="338"/>
      <c r="D25" s="327"/>
      <c r="E25" s="180"/>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row>
    <row r="26" spans="1:75" s="140" customFormat="1" ht="14.5" customHeight="1" x14ac:dyDescent="0.2">
      <c r="A26" s="321"/>
      <c r="B26" s="307" t="s">
        <v>270</v>
      </c>
      <c r="C26" s="338"/>
      <c r="D26" s="327"/>
      <c r="E26" s="180"/>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row>
    <row r="27" spans="1:75" ht="16" x14ac:dyDescent="0.2">
      <c r="B27" s="306" t="s">
        <v>273</v>
      </c>
      <c r="C27" s="338"/>
      <c r="D27" s="327"/>
    </row>
    <row r="28" spans="1:75" ht="16" x14ac:dyDescent="0.2">
      <c r="B28" s="307" t="s">
        <v>272</v>
      </c>
      <c r="C28" s="338"/>
      <c r="D28" s="327"/>
    </row>
    <row r="29" spans="1:75" ht="16" x14ac:dyDescent="0.2">
      <c r="B29" s="307" t="s">
        <v>271</v>
      </c>
      <c r="C29" s="338"/>
      <c r="D29" s="327"/>
    </row>
    <row r="30" spans="1:75" ht="16" x14ac:dyDescent="0.2">
      <c r="B30" s="307" t="s">
        <v>179</v>
      </c>
      <c r="C30" s="338"/>
      <c r="D30" s="327"/>
    </row>
    <row r="31" spans="1:75" ht="16" x14ac:dyDescent="0.2">
      <c r="B31" s="309" t="s">
        <v>179</v>
      </c>
      <c r="C31" s="339"/>
      <c r="D31" s="327"/>
    </row>
    <row r="32" spans="1:75" ht="17" thickBot="1" x14ac:dyDescent="0.25">
      <c r="B32" s="141"/>
      <c r="C32" s="186"/>
      <c r="D32" s="168"/>
    </row>
    <row r="33" spans="1:75" s="122" customFormat="1" ht="19" thickBot="1" x14ac:dyDescent="0.25">
      <c r="A33" s="301"/>
      <c r="B33" s="657" t="s">
        <v>268</v>
      </c>
      <c r="C33" s="658"/>
      <c r="D33" s="331" t="s">
        <v>89</v>
      </c>
      <c r="E33" s="299">
        <f>$D$6-$D$18-$D$24</f>
        <v>0</v>
      </c>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301"/>
      <c r="BD33" s="301"/>
      <c r="BE33" s="301"/>
      <c r="BF33" s="301"/>
      <c r="BG33" s="301"/>
      <c r="BH33" s="301"/>
      <c r="BI33" s="301"/>
      <c r="BJ33" s="301"/>
      <c r="BK33" s="301"/>
      <c r="BL33" s="301"/>
      <c r="BM33" s="301"/>
      <c r="BN33" s="301"/>
      <c r="BO33" s="301"/>
      <c r="BP33" s="301"/>
      <c r="BQ33" s="301"/>
      <c r="BR33" s="301"/>
      <c r="BS33" s="301"/>
      <c r="BT33" s="301"/>
      <c r="BU33" s="301"/>
      <c r="BV33" s="301"/>
      <c r="BW33" s="301"/>
    </row>
    <row r="34" spans="1:75" s="112" customFormat="1" ht="12.5" customHeight="1" thickBot="1" x14ac:dyDescent="0.2">
      <c r="A34" s="293"/>
      <c r="B34" s="305"/>
      <c r="C34" s="142"/>
      <c r="D34" s="142"/>
      <c r="E34" s="178"/>
    </row>
    <row r="35" spans="1:75" s="137" customFormat="1" ht="20" thickTop="1" thickBot="1" x14ac:dyDescent="0.25">
      <c r="A35" s="319"/>
      <c r="B35" s="654" t="s">
        <v>266</v>
      </c>
      <c r="C35" s="655"/>
      <c r="D35" s="655"/>
      <c r="E35" s="656"/>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row>
    <row r="36" spans="1:75" s="112" customFormat="1" ht="12.5" customHeight="1" thickBot="1" x14ac:dyDescent="0.2">
      <c r="A36" s="293"/>
      <c r="B36" s="305"/>
      <c r="C36" s="142"/>
      <c r="D36" s="142"/>
      <c r="E36" s="178"/>
    </row>
    <row r="37" spans="1:75" s="184" customFormat="1" ht="17" thickBot="1" x14ac:dyDescent="0.25">
      <c r="A37" s="322"/>
      <c r="B37" s="308" t="s">
        <v>263</v>
      </c>
      <c r="C37" s="325" t="s">
        <v>89</v>
      </c>
      <c r="D37" s="303">
        <f>SUM(C38:C49)</f>
        <v>0</v>
      </c>
      <c r="E37" s="182"/>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row>
    <row r="38" spans="1:75" s="140" customFormat="1" ht="16" x14ac:dyDescent="0.2">
      <c r="A38" s="321"/>
      <c r="B38" s="306" t="s">
        <v>367</v>
      </c>
      <c r="C38" s="326"/>
      <c r="D38" s="327"/>
      <c r="E38" s="180"/>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row>
    <row r="39" spans="1:75" s="140" customFormat="1" ht="16" x14ac:dyDescent="0.2">
      <c r="A39" s="321"/>
      <c r="B39" s="306" t="s">
        <v>180</v>
      </c>
      <c r="C39" s="338"/>
      <c r="D39" s="327"/>
      <c r="E39" s="180"/>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row>
    <row r="40" spans="1:75" ht="16" x14ac:dyDescent="0.2">
      <c r="B40" s="307" t="s">
        <v>181</v>
      </c>
      <c r="C40" s="338"/>
      <c r="D40" s="327"/>
    </row>
    <row r="41" spans="1:75" ht="16" x14ac:dyDescent="0.2">
      <c r="B41" s="307" t="s">
        <v>182</v>
      </c>
      <c r="C41" s="338"/>
      <c r="D41" s="327"/>
    </row>
    <row r="42" spans="1:75" ht="16" x14ac:dyDescent="0.2">
      <c r="B42" s="307" t="s">
        <v>183</v>
      </c>
      <c r="C42" s="338"/>
      <c r="D42" s="327"/>
    </row>
    <row r="43" spans="1:75" s="140" customFormat="1" ht="14.5" customHeight="1" x14ac:dyDescent="0.2">
      <c r="A43" s="321"/>
      <c r="B43" s="306" t="s">
        <v>184</v>
      </c>
      <c r="C43" s="338"/>
      <c r="D43" s="327"/>
      <c r="E43" s="180"/>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row>
    <row r="44" spans="1:75" ht="16" x14ac:dyDescent="0.2">
      <c r="B44" s="307" t="s">
        <v>185</v>
      </c>
      <c r="C44" s="338"/>
      <c r="D44" s="327"/>
    </row>
    <row r="45" spans="1:75" ht="16" x14ac:dyDescent="0.2">
      <c r="B45" s="307" t="s">
        <v>186</v>
      </c>
      <c r="C45" s="338"/>
      <c r="D45" s="327"/>
    </row>
    <row r="46" spans="1:75" ht="16" x14ac:dyDescent="0.2">
      <c r="B46" s="307" t="s">
        <v>187</v>
      </c>
      <c r="C46" s="338"/>
      <c r="D46" s="327"/>
    </row>
    <row r="47" spans="1:75" ht="16" x14ac:dyDescent="0.2">
      <c r="B47" s="307" t="s">
        <v>188</v>
      </c>
      <c r="C47" s="338"/>
      <c r="D47" s="327"/>
    </row>
    <row r="48" spans="1:75" ht="16" x14ac:dyDescent="0.2">
      <c r="B48" s="307" t="s">
        <v>288</v>
      </c>
      <c r="C48" s="338"/>
      <c r="D48" s="327"/>
    </row>
    <row r="49" spans="1:75" ht="16" x14ac:dyDescent="0.2">
      <c r="B49" s="307" t="s">
        <v>179</v>
      </c>
      <c r="C49" s="338"/>
      <c r="D49" s="327"/>
    </row>
    <row r="50" spans="1:75" ht="17" thickBot="1" x14ac:dyDescent="0.25">
      <c r="B50" s="328"/>
      <c r="C50" s="189"/>
      <c r="D50" s="327"/>
    </row>
    <row r="51" spans="1:75" s="184" customFormat="1" ht="17" thickBot="1" x14ac:dyDescent="0.25">
      <c r="A51" s="322"/>
      <c r="B51" s="308" t="s">
        <v>189</v>
      </c>
      <c r="C51" s="325" t="s">
        <v>89</v>
      </c>
      <c r="D51" s="303">
        <f>SUM(C52:C53)</f>
        <v>0</v>
      </c>
      <c r="E51" s="182"/>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row>
    <row r="52" spans="1:75" s="140" customFormat="1" ht="14.5" customHeight="1" x14ac:dyDescent="0.2">
      <c r="A52" s="321"/>
      <c r="B52" s="306" t="s">
        <v>190</v>
      </c>
      <c r="C52" s="338"/>
      <c r="D52" s="327"/>
      <c r="E52" s="180"/>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row>
    <row r="53" spans="1:75" ht="16" x14ac:dyDescent="0.2">
      <c r="B53" s="307" t="s">
        <v>179</v>
      </c>
      <c r="C53" s="338"/>
      <c r="D53" s="327"/>
    </row>
    <row r="54" spans="1:75" ht="17" thickBot="1" x14ac:dyDescent="0.25">
      <c r="B54" s="328"/>
      <c r="C54" s="189"/>
      <c r="D54" s="327"/>
    </row>
    <row r="55" spans="1:75" s="184" customFormat="1" ht="17" thickBot="1" x14ac:dyDescent="0.25">
      <c r="A55" s="322"/>
      <c r="B55" s="308" t="s">
        <v>191</v>
      </c>
      <c r="C55" s="325" t="s">
        <v>89</v>
      </c>
      <c r="D55" s="303">
        <f>SUM(C56:C62)</f>
        <v>0</v>
      </c>
      <c r="E55" s="182"/>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3"/>
      <c r="BR55" s="183"/>
      <c r="BS55" s="183"/>
      <c r="BT55" s="183"/>
      <c r="BU55" s="183"/>
      <c r="BV55" s="183"/>
      <c r="BW55" s="183"/>
    </row>
    <row r="56" spans="1:75" s="140" customFormat="1" ht="16" x14ac:dyDescent="0.2">
      <c r="A56" s="321"/>
      <c r="B56" s="306" t="s">
        <v>368</v>
      </c>
      <c r="C56" s="326"/>
      <c r="D56" s="327"/>
      <c r="E56" s="180"/>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row>
    <row r="57" spans="1:75" ht="16" x14ac:dyDescent="0.2">
      <c r="B57" s="307" t="s">
        <v>192</v>
      </c>
      <c r="C57" s="338"/>
      <c r="D57" s="327"/>
    </row>
    <row r="58" spans="1:75" ht="16" x14ac:dyDescent="0.2">
      <c r="B58" s="307" t="s">
        <v>278</v>
      </c>
      <c r="C58" s="338"/>
      <c r="D58" s="327"/>
    </row>
    <row r="59" spans="1:75" ht="16" x14ac:dyDescent="0.2">
      <c r="B59" s="307" t="s">
        <v>193</v>
      </c>
      <c r="C59" s="338"/>
      <c r="D59" s="327"/>
    </row>
    <row r="60" spans="1:75" ht="16" x14ac:dyDescent="0.2">
      <c r="B60" s="307" t="s">
        <v>188</v>
      </c>
      <c r="C60" s="338"/>
      <c r="D60" s="327"/>
    </row>
    <row r="61" spans="1:75" ht="16" x14ac:dyDescent="0.2">
      <c r="B61" s="307" t="s">
        <v>290</v>
      </c>
      <c r="C61" s="338"/>
      <c r="D61" s="327"/>
    </row>
    <row r="62" spans="1:75" ht="16" x14ac:dyDescent="0.2">
      <c r="B62" s="307" t="s">
        <v>289</v>
      </c>
      <c r="C62" s="338"/>
      <c r="D62" s="327"/>
    </row>
    <row r="63" spans="1:75" ht="17" thickBot="1" x14ac:dyDescent="0.25">
      <c r="B63" s="328"/>
      <c r="C63" s="189"/>
      <c r="D63" s="327"/>
    </row>
    <row r="64" spans="1:75" s="184" customFormat="1" ht="17" thickBot="1" x14ac:dyDescent="0.25">
      <c r="A64" s="322"/>
      <c r="B64" s="308" t="s">
        <v>279</v>
      </c>
      <c r="C64" s="325" t="s">
        <v>89</v>
      </c>
      <c r="D64" s="303">
        <f>SUM(C65:C68)</f>
        <v>0</v>
      </c>
      <c r="E64" s="182"/>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83"/>
      <c r="BU64" s="183"/>
      <c r="BV64" s="183"/>
      <c r="BW64" s="183"/>
    </row>
    <row r="65" spans="1:75" s="140" customFormat="1" ht="14.5" customHeight="1" x14ac:dyDescent="0.2">
      <c r="A65" s="321"/>
      <c r="B65" s="306" t="s">
        <v>194</v>
      </c>
      <c r="C65" s="338"/>
      <c r="D65" s="327"/>
      <c r="E65" s="180"/>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row>
    <row r="66" spans="1:75" ht="16" x14ac:dyDescent="0.2">
      <c r="B66" s="307" t="s">
        <v>195</v>
      </c>
      <c r="C66" s="338"/>
      <c r="D66" s="327"/>
    </row>
    <row r="67" spans="1:75" ht="16" x14ac:dyDescent="0.2">
      <c r="B67" s="307" t="s">
        <v>196</v>
      </c>
      <c r="C67" s="338"/>
      <c r="D67" s="327"/>
    </row>
    <row r="68" spans="1:75" ht="16" x14ac:dyDescent="0.2">
      <c r="B68" s="307" t="s">
        <v>179</v>
      </c>
      <c r="C68" s="338"/>
      <c r="D68" s="327"/>
    </row>
    <row r="69" spans="1:75" ht="17" thickBot="1" x14ac:dyDescent="0.25">
      <c r="B69" s="328"/>
      <c r="C69" s="189"/>
      <c r="D69" s="327"/>
    </row>
    <row r="70" spans="1:75" s="184" customFormat="1" ht="17" thickBot="1" x14ac:dyDescent="0.25">
      <c r="A70" s="322"/>
      <c r="B70" s="308" t="s">
        <v>280</v>
      </c>
      <c r="C70" s="325" t="s">
        <v>89</v>
      </c>
      <c r="D70" s="303">
        <f>SUM(C71:C92)</f>
        <v>0</v>
      </c>
      <c r="E70" s="182"/>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c r="BS70" s="183"/>
      <c r="BT70" s="183"/>
      <c r="BU70" s="183"/>
      <c r="BV70" s="183"/>
      <c r="BW70" s="183"/>
    </row>
    <row r="71" spans="1:75" s="140" customFormat="1" ht="14.5" customHeight="1" x14ac:dyDescent="0.2">
      <c r="A71" s="321"/>
      <c r="B71" s="329">
        <f>'Debt List'!B8</f>
        <v>0</v>
      </c>
      <c r="C71" s="189">
        <f>'Debt List'!$D8</f>
        <v>0</v>
      </c>
      <c r="D71" s="327"/>
      <c r="E71" s="180"/>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row>
    <row r="72" spans="1:75" s="140" customFormat="1" ht="14.5" customHeight="1" x14ac:dyDescent="0.2">
      <c r="A72" s="321"/>
      <c r="B72" s="329">
        <f>'Debt List'!B9</f>
        <v>0</v>
      </c>
      <c r="C72" s="189">
        <f>'Debt List'!$D9</f>
        <v>0</v>
      </c>
      <c r="D72" s="327"/>
      <c r="E72" s="180"/>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row>
    <row r="73" spans="1:75" s="140" customFormat="1" ht="14.5" customHeight="1" x14ac:dyDescent="0.2">
      <c r="A73" s="321"/>
      <c r="B73" s="329">
        <f>'Debt List'!B10</f>
        <v>0</v>
      </c>
      <c r="C73" s="189">
        <f>'Debt List'!$D10</f>
        <v>0</v>
      </c>
      <c r="D73" s="327"/>
      <c r="E73" s="180"/>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row>
    <row r="74" spans="1:75" s="140" customFormat="1" ht="14.5" customHeight="1" x14ac:dyDescent="0.2">
      <c r="A74" s="321"/>
      <c r="B74" s="329">
        <f>'Debt List'!B11</f>
        <v>0</v>
      </c>
      <c r="C74" s="189">
        <f>'Debt List'!$D11</f>
        <v>0</v>
      </c>
      <c r="D74" s="327"/>
      <c r="E74" s="180"/>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row>
    <row r="75" spans="1:75" s="140" customFormat="1" ht="14.5" customHeight="1" x14ac:dyDescent="0.2">
      <c r="A75" s="321"/>
      <c r="B75" s="329" t="str">
        <f>'Debt List'!B12</f>
        <v xml:space="preserve"> </v>
      </c>
      <c r="C75" s="189">
        <f>'Debt List'!$D12</f>
        <v>0</v>
      </c>
      <c r="D75" s="327"/>
      <c r="E75" s="180"/>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row>
    <row r="76" spans="1:75" ht="16" x14ac:dyDescent="0.2">
      <c r="B76" s="329" t="str">
        <f>'Debt List'!B13</f>
        <v xml:space="preserve"> </v>
      </c>
      <c r="C76" s="189">
        <f>'Debt List'!$D13</f>
        <v>0</v>
      </c>
      <c r="D76" s="327"/>
    </row>
    <row r="77" spans="1:75" s="140" customFormat="1" ht="14.5" customHeight="1" x14ac:dyDescent="0.2">
      <c r="A77" s="321"/>
      <c r="B77" s="329" t="str">
        <f>'Debt List'!B14</f>
        <v xml:space="preserve"> </v>
      </c>
      <c r="C77" s="189">
        <f>'Debt List'!$D14</f>
        <v>0</v>
      </c>
      <c r="D77" s="327"/>
      <c r="E77" s="180"/>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row>
    <row r="78" spans="1:75" ht="16" x14ac:dyDescent="0.2">
      <c r="B78" s="329" t="str">
        <f>'Debt List'!B15</f>
        <v xml:space="preserve"> </v>
      </c>
      <c r="C78" s="189">
        <f>'Debt List'!$D15</f>
        <v>0</v>
      </c>
      <c r="D78" s="327"/>
    </row>
    <row r="79" spans="1:75" ht="16" x14ac:dyDescent="0.2">
      <c r="B79" s="329" t="str">
        <f>'Debt List'!B16</f>
        <v xml:space="preserve"> </v>
      </c>
      <c r="C79" s="189">
        <f>'Debt List'!$D16</f>
        <v>0</v>
      </c>
      <c r="D79" s="327"/>
    </row>
    <row r="80" spans="1:75" s="140" customFormat="1" ht="14.5" customHeight="1" x14ac:dyDescent="0.2">
      <c r="A80" s="321"/>
      <c r="B80" s="329" t="str">
        <f>'Debt List'!B17</f>
        <v xml:space="preserve"> </v>
      </c>
      <c r="C80" s="189">
        <f>'Debt List'!$D17</f>
        <v>0</v>
      </c>
      <c r="D80" s="327"/>
      <c r="E80" s="180"/>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row>
    <row r="81" spans="1:75" ht="16" x14ac:dyDescent="0.2">
      <c r="B81" s="329" t="str">
        <f>'Debt List'!B18</f>
        <v xml:space="preserve"> </v>
      </c>
      <c r="C81" s="189">
        <f>'Debt List'!$D18</f>
        <v>0</v>
      </c>
      <c r="D81" s="327"/>
    </row>
    <row r="82" spans="1:75" s="140" customFormat="1" ht="14.5" customHeight="1" x14ac:dyDescent="0.2">
      <c r="A82" s="321"/>
      <c r="B82" s="329" t="str">
        <f>'Debt List'!B19</f>
        <v xml:space="preserve"> </v>
      </c>
      <c r="C82" s="189">
        <f>'Debt List'!$D19</f>
        <v>0</v>
      </c>
      <c r="D82" s="327"/>
      <c r="E82" s="180"/>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row>
    <row r="83" spans="1:75" ht="16" x14ac:dyDescent="0.2">
      <c r="B83" s="329" t="str">
        <f>'Debt List'!B20</f>
        <v xml:space="preserve"> </v>
      </c>
      <c r="C83" s="189">
        <f>'Debt List'!$D20</f>
        <v>0</v>
      </c>
      <c r="D83" s="327"/>
    </row>
    <row r="84" spans="1:75" ht="16" x14ac:dyDescent="0.2">
      <c r="B84" s="329" t="str">
        <f>'Debt List'!B21</f>
        <v xml:space="preserve"> </v>
      </c>
      <c r="C84" s="189">
        <f>'Debt List'!$D21</f>
        <v>0</v>
      </c>
      <c r="D84" s="327"/>
    </row>
    <row r="85" spans="1:75" s="140" customFormat="1" ht="14.5" customHeight="1" x14ac:dyDescent="0.2">
      <c r="A85" s="321"/>
      <c r="B85" s="329" t="str">
        <f>'Debt List'!B22</f>
        <v xml:space="preserve"> </v>
      </c>
      <c r="C85" s="189">
        <f>'Debt List'!$D22</f>
        <v>0</v>
      </c>
      <c r="D85" s="327"/>
      <c r="E85" s="180"/>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row>
    <row r="86" spans="1:75" ht="16" x14ac:dyDescent="0.2">
      <c r="B86" s="329" t="str">
        <f>'Debt List'!B23</f>
        <v xml:space="preserve"> </v>
      </c>
      <c r="C86" s="189">
        <f>'Debt List'!$D23</f>
        <v>0</v>
      </c>
      <c r="D86" s="327"/>
    </row>
    <row r="87" spans="1:75" s="140" customFormat="1" ht="14.5" customHeight="1" x14ac:dyDescent="0.2">
      <c r="A87" s="321"/>
      <c r="B87" s="329" t="str">
        <f>'Debt List'!B24</f>
        <v xml:space="preserve"> </v>
      </c>
      <c r="C87" s="189">
        <f>'Debt List'!$D24</f>
        <v>0</v>
      </c>
      <c r="D87" s="327"/>
      <c r="E87" s="180"/>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row>
    <row r="88" spans="1:75" ht="16" x14ac:dyDescent="0.2">
      <c r="B88" s="329" t="str">
        <f>'Debt List'!B25</f>
        <v xml:space="preserve"> </v>
      </c>
      <c r="C88" s="189">
        <f>'Debt List'!$D25</f>
        <v>0</v>
      </c>
      <c r="D88" s="327"/>
    </row>
    <row r="89" spans="1:75" ht="16" x14ac:dyDescent="0.2">
      <c r="B89" s="329" t="str">
        <f>'Debt List'!B26</f>
        <v xml:space="preserve"> </v>
      </c>
      <c r="C89" s="189">
        <f>'Debt List'!$D26</f>
        <v>0</v>
      </c>
      <c r="D89" s="327"/>
    </row>
    <row r="90" spans="1:75" s="140" customFormat="1" ht="14.5" customHeight="1" x14ac:dyDescent="0.2">
      <c r="A90" s="321"/>
      <c r="B90" s="329" t="str">
        <f>'Debt List'!B27</f>
        <v xml:space="preserve"> </v>
      </c>
      <c r="C90" s="189">
        <f>'Debt List'!$D27</f>
        <v>0</v>
      </c>
      <c r="D90" s="327"/>
      <c r="E90" s="180"/>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86"/>
    </row>
    <row r="91" spans="1:75" s="140" customFormat="1" ht="14.5" customHeight="1" x14ac:dyDescent="0.2">
      <c r="A91" s="321"/>
      <c r="B91" s="306" t="s">
        <v>369</v>
      </c>
      <c r="C91" s="326">
        <f>'Debt List'!D53</f>
        <v>0</v>
      </c>
      <c r="D91" s="327"/>
      <c r="E91" s="180"/>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c r="BU91" s="86"/>
      <c r="BV91" s="86"/>
      <c r="BW91" s="86"/>
    </row>
    <row r="92" spans="1:75" s="140" customFormat="1" ht="14.5" customHeight="1" x14ac:dyDescent="0.2">
      <c r="A92" s="321"/>
      <c r="B92" s="306" t="s">
        <v>264</v>
      </c>
      <c r="C92" s="338"/>
      <c r="D92" s="327"/>
      <c r="E92" s="180"/>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6"/>
      <c r="BV92" s="86"/>
      <c r="BW92" s="86"/>
    </row>
    <row r="93" spans="1:75" ht="17" thickBot="1" x14ac:dyDescent="0.25">
      <c r="B93" s="328"/>
      <c r="C93" s="189"/>
      <c r="D93" s="327"/>
    </row>
    <row r="94" spans="1:75" s="184" customFormat="1" ht="17" thickBot="1" x14ac:dyDescent="0.25">
      <c r="A94" s="322"/>
      <c r="B94" s="308" t="s">
        <v>197</v>
      </c>
      <c r="C94" s="325" t="s">
        <v>89</v>
      </c>
      <c r="D94" s="303">
        <f>SUM(C95:C100)</f>
        <v>0</v>
      </c>
      <c r="E94" s="182"/>
      <c r="F94" s="183"/>
      <c r="G94" s="183"/>
      <c r="H94" s="183"/>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183"/>
      <c r="AI94" s="183"/>
      <c r="AJ94" s="183"/>
      <c r="AK94" s="183"/>
      <c r="AL94" s="183"/>
      <c r="AM94" s="183"/>
      <c r="AN94" s="183"/>
      <c r="AO94" s="183"/>
      <c r="AP94" s="183"/>
      <c r="AQ94" s="183"/>
      <c r="AR94" s="183"/>
      <c r="AS94" s="183"/>
      <c r="AT94" s="183"/>
      <c r="AU94" s="183"/>
      <c r="AV94" s="183"/>
      <c r="AW94" s="183"/>
      <c r="AX94" s="183"/>
      <c r="AY94" s="183"/>
      <c r="AZ94" s="183"/>
      <c r="BA94" s="183"/>
      <c r="BB94" s="183"/>
      <c r="BC94" s="183"/>
      <c r="BD94" s="183"/>
      <c r="BE94" s="183"/>
      <c r="BF94" s="183"/>
      <c r="BG94" s="183"/>
      <c r="BH94" s="183"/>
      <c r="BI94" s="183"/>
      <c r="BJ94" s="183"/>
      <c r="BK94" s="183"/>
      <c r="BL94" s="183"/>
      <c r="BM94" s="183"/>
      <c r="BN94" s="183"/>
      <c r="BO94" s="183"/>
      <c r="BP94" s="183"/>
      <c r="BQ94" s="183"/>
      <c r="BR94" s="183"/>
      <c r="BS94" s="183"/>
      <c r="BT94" s="183"/>
      <c r="BU94" s="183"/>
      <c r="BV94" s="183"/>
      <c r="BW94" s="183"/>
    </row>
    <row r="95" spans="1:75" s="140" customFormat="1" ht="14.5" customHeight="1" x14ac:dyDescent="0.2">
      <c r="A95" s="321"/>
      <c r="B95" s="306" t="s">
        <v>198</v>
      </c>
      <c r="C95" s="338"/>
      <c r="D95" s="327"/>
      <c r="E95" s="180"/>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6"/>
    </row>
    <row r="96" spans="1:75" ht="16" x14ac:dyDescent="0.2">
      <c r="B96" s="307" t="s">
        <v>199</v>
      </c>
      <c r="C96" s="338"/>
      <c r="D96" s="327"/>
    </row>
    <row r="97" spans="1:75" ht="16" x14ac:dyDescent="0.2">
      <c r="B97" s="307" t="s">
        <v>200</v>
      </c>
      <c r="C97" s="338"/>
      <c r="D97" s="327"/>
    </row>
    <row r="98" spans="1:75" s="140" customFormat="1" ht="14.5" customHeight="1" x14ac:dyDescent="0.2">
      <c r="A98" s="321"/>
      <c r="B98" s="306" t="s">
        <v>201</v>
      </c>
      <c r="C98" s="338"/>
      <c r="D98" s="327"/>
      <c r="E98" s="180"/>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row>
    <row r="99" spans="1:75" ht="16" x14ac:dyDescent="0.2">
      <c r="B99" s="307" t="s">
        <v>202</v>
      </c>
      <c r="C99" s="338"/>
      <c r="D99" s="327"/>
    </row>
    <row r="100" spans="1:75" ht="16" x14ac:dyDescent="0.2">
      <c r="B100" s="307" t="s">
        <v>179</v>
      </c>
      <c r="C100" s="338"/>
      <c r="D100" s="327"/>
    </row>
    <row r="101" spans="1:75" ht="17" thickBot="1" x14ac:dyDescent="0.25">
      <c r="B101" s="328"/>
      <c r="C101" s="189"/>
      <c r="D101" s="327"/>
    </row>
    <row r="102" spans="1:75" s="184" customFormat="1" ht="17" thickBot="1" x14ac:dyDescent="0.25">
      <c r="A102" s="322"/>
      <c r="B102" s="308" t="s">
        <v>203</v>
      </c>
      <c r="C102" s="325" t="s">
        <v>89</v>
      </c>
      <c r="D102" s="303">
        <f>SUM(C103:C105)</f>
        <v>0</v>
      </c>
      <c r="E102" s="182"/>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3"/>
      <c r="AL102" s="183"/>
      <c r="AM102" s="183"/>
      <c r="AN102" s="183"/>
      <c r="AO102" s="183"/>
      <c r="AP102" s="183"/>
      <c r="AQ102" s="183"/>
      <c r="AR102" s="183"/>
      <c r="AS102" s="183"/>
      <c r="AT102" s="183"/>
      <c r="AU102" s="183"/>
      <c r="AV102" s="183"/>
      <c r="AW102" s="183"/>
      <c r="AX102" s="183"/>
      <c r="AY102" s="183"/>
      <c r="AZ102" s="183"/>
      <c r="BA102" s="183"/>
      <c r="BB102" s="183"/>
      <c r="BC102" s="183"/>
      <c r="BD102" s="183"/>
      <c r="BE102" s="183"/>
      <c r="BF102" s="183"/>
      <c r="BG102" s="183"/>
      <c r="BH102" s="183"/>
      <c r="BI102" s="183"/>
      <c r="BJ102" s="183"/>
      <c r="BK102" s="183"/>
      <c r="BL102" s="183"/>
      <c r="BM102" s="183"/>
      <c r="BN102" s="183"/>
      <c r="BO102" s="183"/>
      <c r="BP102" s="183"/>
      <c r="BQ102" s="183"/>
      <c r="BR102" s="183"/>
      <c r="BS102" s="183"/>
      <c r="BT102" s="183"/>
      <c r="BU102" s="183"/>
      <c r="BV102" s="183"/>
      <c r="BW102" s="183"/>
    </row>
    <row r="103" spans="1:75" s="140" customFormat="1" ht="14.5" customHeight="1" x14ac:dyDescent="0.2">
      <c r="A103" s="321"/>
      <c r="B103" s="306" t="s">
        <v>281</v>
      </c>
      <c r="C103" s="338"/>
      <c r="D103" s="327"/>
      <c r="E103" s="180"/>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6"/>
      <c r="BR103" s="86"/>
      <c r="BS103" s="86"/>
      <c r="BT103" s="86"/>
      <c r="BU103" s="86"/>
      <c r="BV103" s="86"/>
      <c r="BW103" s="86"/>
    </row>
    <row r="104" spans="1:75" ht="16" x14ac:dyDescent="0.2">
      <c r="B104" s="307" t="s">
        <v>204</v>
      </c>
      <c r="C104" s="338"/>
      <c r="D104" s="327"/>
    </row>
    <row r="105" spans="1:75" ht="16" x14ac:dyDescent="0.2">
      <c r="B105" s="307" t="s">
        <v>179</v>
      </c>
      <c r="C105" s="338"/>
      <c r="D105" s="327"/>
    </row>
    <row r="106" spans="1:75" ht="17" thickBot="1" x14ac:dyDescent="0.25">
      <c r="B106" s="328"/>
      <c r="C106" s="189"/>
      <c r="D106" s="327"/>
    </row>
    <row r="107" spans="1:75" s="184" customFormat="1" ht="17" thickBot="1" x14ac:dyDescent="0.25">
      <c r="A107" s="322"/>
      <c r="B107" s="308" t="s">
        <v>205</v>
      </c>
      <c r="C107" s="325" t="s">
        <v>89</v>
      </c>
      <c r="D107" s="303">
        <f>SUM(C108:C110)</f>
        <v>0</v>
      </c>
      <c r="E107" s="182"/>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c r="AG107" s="183"/>
      <c r="AH107" s="183"/>
      <c r="AI107" s="183"/>
      <c r="AJ107" s="183"/>
      <c r="AK107" s="183"/>
      <c r="AL107" s="183"/>
      <c r="AM107" s="183"/>
      <c r="AN107" s="183"/>
      <c r="AO107" s="183"/>
      <c r="AP107" s="183"/>
      <c r="AQ107" s="183"/>
      <c r="AR107" s="183"/>
      <c r="AS107" s="183"/>
      <c r="AT107" s="183"/>
      <c r="AU107" s="183"/>
      <c r="AV107" s="183"/>
      <c r="AW107" s="183"/>
      <c r="AX107" s="183"/>
      <c r="AY107" s="183"/>
      <c r="AZ107" s="183"/>
      <c r="BA107" s="183"/>
      <c r="BB107" s="183"/>
      <c r="BC107" s="183"/>
      <c r="BD107" s="183"/>
      <c r="BE107" s="183"/>
      <c r="BF107" s="183"/>
      <c r="BG107" s="183"/>
      <c r="BH107" s="183"/>
      <c r="BI107" s="183"/>
      <c r="BJ107" s="183"/>
      <c r="BK107" s="183"/>
      <c r="BL107" s="183"/>
      <c r="BM107" s="183"/>
      <c r="BN107" s="183"/>
      <c r="BO107" s="183"/>
      <c r="BP107" s="183"/>
      <c r="BQ107" s="183"/>
      <c r="BR107" s="183"/>
      <c r="BS107" s="183"/>
      <c r="BT107" s="183"/>
      <c r="BU107" s="183"/>
      <c r="BV107" s="183"/>
      <c r="BW107" s="183"/>
    </row>
    <row r="108" spans="1:75" s="140" customFormat="1" ht="14.5" customHeight="1" x14ac:dyDescent="0.2">
      <c r="A108" s="321"/>
      <c r="B108" s="306" t="s">
        <v>206</v>
      </c>
      <c r="C108" s="338"/>
      <c r="D108" s="327"/>
      <c r="E108" s="180"/>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86"/>
      <c r="BT108" s="86"/>
      <c r="BU108" s="86"/>
      <c r="BV108" s="86"/>
      <c r="BW108" s="86"/>
    </row>
    <row r="109" spans="1:75" ht="16" x14ac:dyDescent="0.2">
      <c r="B109" s="307" t="s">
        <v>276</v>
      </c>
      <c r="C109" s="338"/>
      <c r="D109" s="327"/>
    </row>
    <row r="110" spans="1:75" ht="16" x14ac:dyDescent="0.2">
      <c r="B110" s="307" t="s">
        <v>179</v>
      </c>
      <c r="C110" s="338"/>
      <c r="D110" s="327"/>
    </row>
    <row r="111" spans="1:75" ht="17" thickBot="1" x14ac:dyDescent="0.25">
      <c r="B111" s="328"/>
      <c r="C111" s="189"/>
      <c r="D111" s="327"/>
    </row>
    <row r="112" spans="1:75" s="184" customFormat="1" ht="17" thickBot="1" x14ac:dyDescent="0.25">
      <c r="A112" s="322"/>
      <c r="B112" s="308" t="s">
        <v>299</v>
      </c>
      <c r="C112" s="325" t="s">
        <v>89</v>
      </c>
      <c r="D112" s="303">
        <f>SUM(C113:C117)</f>
        <v>0</v>
      </c>
      <c r="E112" s="182"/>
      <c r="F112" s="183"/>
      <c r="G112" s="183"/>
      <c r="H112" s="183"/>
      <c r="I112" s="183"/>
      <c r="J112" s="183"/>
      <c r="K112" s="183"/>
      <c r="L112" s="183"/>
      <c r="M112" s="183"/>
      <c r="N112" s="183"/>
      <c r="O112" s="183"/>
      <c r="P112" s="183"/>
      <c r="Q112" s="183"/>
      <c r="R112" s="183"/>
      <c r="S112" s="183"/>
      <c r="T112" s="183"/>
      <c r="U112" s="183"/>
      <c r="V112" s="183"/>
      <c r="W112" s="183"/>
      <c r="X112" s="183"/>
      <c r="Y112" s="183"/>
      <c r="Z112" s="183"/>
      <c r="AA112" s="183"/>
      <c r="AB112" s="183"/>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3"/>
      <c r="AY112" s="183"/>
      <c r="AZ112" s="183"/>
      <c r="BA112" s="183"/>
      <c r="BB112" s="183"/>
      <c r="BC112" s="183"/>
      <c r="BD112" s="183"/>
      <c r="BE112" s="183"/>
      <c r="BF112" s="183"/>
      <c r="BG112" s="183"/>
      <c r="BH112" s="183"/>
      <c r="BI112" s="183"/>
      <c r="BJ112" s="183"/>
      <c r="BK112" s="183"/>
      <c r="BL112" s="183"/>
      <c r="BM112" s="183"/>
      <c r="BN112" s="183"/>
      <c r="BO112" s="183"/>
      <c r="BP112" s="183"/>
      <c r="BQ112" s="183"/>
      <c r="BR112" s="183"/>
      <c r="BS112" s="183"/>
      <c r="BT112" s="183"/>
      <c r="BU112" s="183"/>
      <c r="BV112" s="183"/>
      <c r="BW112" s="183"/>
    </row>
    <row r="113" spans="1:75" ht="16" x14ac:dyDescent="0.2">
      <c r="B113" s="307" t="s">
        <v>207</v>
      </c>
      <c r="C113" s="338"/>
      <c r="D113" s="327"/>
    </row>
    <row r="114" spans="1:75" s="140" customFormat="1" ht="14.5" customHeight="1" x14ac:dyDescent="0.2">
      <c r="A114" s="321"/>
      <c r="B114" s="306" t="s">
        <v>208</v>
      </c>
      <c r="C114" s="338"/>
      <c r="D114" s="327"/>
      <c r="E114" s="180"/>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row>
    <row r="115" spans="1:75" ht="16" x14ac:dyDescent="0.2">
      <c r="B115" s="307" t="s">
        <v>209</v>
      </c>
      <c r="C115" s="338"/>
      <c r="D115" s="327"/>
    </row>
    <row r="116" spans="1:75" ht="16" x14ac:dyDescent="0.2">
      <c r="B116" s="307" t="s">
        <v>291</v>
      </c>
      <c r="C116" s="338"/>
      <c r="D116" s="327"/>
    </row>
    <row r="117" spans="1:75" ht="16" x14ac:dyDescent="0.2">
      <c r="B117" s="307" t="s">
        <v>179</v>
      </c>
      <c r="C117" s="338"/>
      <c r="D117" s="327"/>
    </row>
    <row r="118" spans="1:75" ht="17" thickBot="1" x14ac:dyDescent="0.25">
      <c r="B118" s="328"/>
      <c r="C118" s="189"/>
      <c r="D118" s="327"/>
    </row>
    <row r="119" spans="1:75" s="184" customFormat="1" ht="17" thickBot="1" x14ac:dyDescent="0.25">
      <c r="A119" s="322"/>
      <c r="B119" s="308" t="s">
        <v>210</v>
      </c>
      <c r="C119" s="325" t="s">
        <v>89</v>
      </c>
      <c r="D119" s="303">
        <f>SUM(C120:C127)</f>
        <v>0</v>
      </c>
      <c r="E119" s="182"/>
      <c r="F119" s="183"/>
      <c r="G119" s="183"/>
      <c r="H119" s="183"/>
      <c r="I119" s="183"/>
      <c r="J119" s="183"/>
      <c r="K119" s="183"/>
      <c r="L119" s="183"/>
      <c r="M119" s="183"/>
      <c r="N119" s="183"/>
      <c r="O119" s="183"/>
      <c r="P119" s="183"/>
      <c r="Q119" s="183"/>
      <c r="R119" s="183"/>
      <c r="S119" s="183"/>
      <c r="T119" s="183"/>
      <c r="U119" s="183"/>
      <c r="V119" s="183"/>
      <c r="W119" s="183"/>
      <c r="X119" s="183"/>
      <c r="Y119" s="183"/>
      <c r="Z119" s="183"/>
      <c r="AA119" s="183"/>
      <c r="AB119" s="183"/>
      <c r="AC119" s="183"/>
      <c r="AD119" s="183"/>
      <c r="AE119" s="183"/>
      <c r="AF119" s="183"/>
      <c r="AG119" s="183"/>
      <c r="AH119" s="183"/>
      <c r="AI119" s="183"/>
      <c r="AJ119" s="183"/>
      <c r="AK119" s="183"/>
      <c r="AL119" s="183"/>
      <c r="AM119" s="183"/>
      <c r="AN119" s="183"/>
      <c r="AO119" s="183"/>
      <c r="AP119" s="183"/>
      <c r="AQ119" s="183"/>
      <c r="AR119" s="183"/>
      <c r="AS119" s="183"/>
      <c r="AT119" s="183"/>
      <c r="AU119" s="183"/>
      <c r="AV119" s="183"/>
      <c r="AW119" s="183"/>
      <c r="AX119" s="183"/>
      <c r="AY119" s="183"/>
      <c r="AZ119" s="183"/>
      <c r="BA119" s="183"/>
      <c r="BB119" s="183"/>
      <c r="BC119" s="183"/>
      <c r="BD119" s="183"/>
      <c r="BE119" s="183"/>
      <c r="BF119" s="183"/>
      <c r="BG119" s="183"/>
      <c r="BH119" s="183"/>
      <c r="BI119" s="183"/>
      <c r="BJ119" s="183"/>
      <c r="BK119" s="183"/>
      <c r="BL119" s="183"/>
      <c r="BM119" s="183"/>
      <c r="BN119" s="183"/>
      <c r="BO119" s="183"/>
      <c r="BP119" s="183"/>
      <c r="BQ119" s="183"/>
      <c r="BR119" s="183"/>
      <c r="BS119" s="183"/>
      <c r="BT119" s="183"/>
      <c r="BU119" s="183"/>
      <c r="BV119" s="183"/>
      <c r="BW119" s="183"/>
    </row>
    <row r="120" spans="1:75" ht="16" x14ac:dyDescent="0.2">
      <c r="B120" s="307" t="s">
        <v>211</v>
      </c>
      <c r="C120" s="338"/>
      <c r="D120" s="327"/>
    </row>
    <row r="121" spans="1:75" s="140" customFormat="1" ht="14.5" customHeight="1" x14ac:dyDescent="0.2">
      <c r="A121" s="321"/>
      <c r="B121" s="306" t="s">
        <v>212</v>
      </c>
      <c r="C121" s="338"/>
      <c r="D121" s="327"/>
      <c r="E121" s="180"/>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6"/>
      <c r="BV121" s="86"/>
      <c r="BW121" s="86"/>
    </row>
    <row r="122" spans="1:75" ht="16" x14ac:dyDescent="0.2">
      <c r="B122" s="307" t="s">
        <v>213</v>
      </c>
      <c r="C122" s="338"/>
      <c r="D122" s="327"/>
    </row>
    <row r="123" spans="1:75" ht="16" x14ac:dyDescent="0.2">
      <c r="B123" s="307" t="s">
        <v>214</v>
      </c>
      <c r="C123" s="338"/>
      <c r="D123" s="327"/>
    </row>
    <row r="124" spans="1:75" s="140" customFormat="1" ht="14.5" customHeight="1" x14ac:dyDescent="0.2">
      <c r="A124" s="321"/>
      <c r="B124" s="306" t="s">
        <v>215</v>
      </c>
      <c r="C124" s="338"/>
      <c r="D124" s="327"/>
      <c r="E124" s="180"/>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c r="BN124" s="86"/>
      <c r="BO124" s="86"/>
      <c r="BP124" s="86"/>
      <c r="BQ124" s="86"/>
      <c r="BR124" s="86"/>
      <c r="BS124" s="86"/>
      <c r="BT124" s="86"/>
      <c r="BU124" s="86"/>
      <c r="BV124" s="86"/>
      <c r="BW124" s="86"/>
    </row>
    <row r="125" spans="1:75" ht="16" x14ac:dyDescent="0.2">
      <c r="B125" s="307" t="s">
        <v>277</v>
      </c>
      <c r="C125" s="338"/>
      <c r="D125" s="327"/>
    </row>
    <row r="126" spans="1:75" ht="16" x14ac:dyDescent="0.2">
      <c r="B126" s="307" t="s">
        <v>216</v>
      </c>
      <c r="C126" s="338"/>
      <c r="D126" s="327"/>
    </row>
    <row r="127" spans="1:75" ht="16" x14ac:dyDescent="0.2">
      <c r="B127" s="307" t="s">
        <v>179</v>
      </c>
      <c r="C127" s="338"/>
      <c r="D127" s="327"/>
    </row>
    <row r="128" spans="1:75" ht="17" thickBot="1" x14ac:dyDescent="0.25">
      <c r="B128" s="141"/>
      <c r="C128" s="189"/>
      <c r="D128" s="168"/>
    </row>
    <row r="129" spans="1:75" s="184" customFormat="1" ht="17" thickBot="1" x14ac:dyDescent="0.25">
      <c r="A129" s="322"/>
      <c r="B129" s="308" t="s">
        <v>217</v>
      </c>
      <c r="C129" s="325" t="s">
        <v>89</v>
      </c>
      <c r="D129" s="303">
        <f>SUM(C130:C134)</f>
        <v>0</v>
      </c>
      <c r="E129" s="182"/>
      <c r="F129" s="183"/>
      <c r="G129" s="183"/>
      <c r="H129" s="183"/>
      <c r="I129" s="183"/>
      <c r="J129" s="183"/>
      <c r="K129" s="183"/>
      <c r="L129" s="183"/>
      <c r="M129" s="183"/>
      <c r="N129" s="183"/>
      <c r="O129" s="183"/>
      <c r="P129" s="183"/>
      <c r="Q129" s="183"/>
      <c r="R129" s="183"/>
      <c r="S129" s="183"/>
      <c r="T129" s="183"/>
      <c r="U129" s="183"/>
      <c r="V129" s="183"/>
      <c r="W129" s="183"/>
      <c r="X129" s="183"/>
      <c r="Y129" s="183"/>
      <c r="Z129" s="183"/>
      <c r="AA129" s="183"/>
      <c r="AB129" s="183"/>
      <c r="AC129" s="183"/>
      <c r="AD129" s="183"/>
      <c r="AE129" s="183"/>
      <c r="AF129" s="183"/>
      <c r="AG129" s="183"/>
      <c r="AH129" s="183"/>
      <c r="AI129" s="183"/>
      <c r="AJ129" s="183"/>
      <c r="AK129" s="183"/>
      <c r="AL129" s="183"/>
      <c r="AM129" s="183"/>
      <c r="AN129" s="183"/>
      <c r="AO129" s="183"/>
      <c r="AP129" s="183"/>
      <c r="AQ129" s="183"/>
      <c r="AR129" s="183"/>
      <c r="AS129" s="183"/>
      <c r="AT129" s="183"/>
      <c r="AU129" s="183"/>
      <c r="AV129" s="183"/>
      <c r="AW129" s="183"/>
      <c r="AX129" s="183"/>
      <c r="AY129" s="183"/>
      <c r="AZ129" s="183"/>
      <c r="BA129" s="183"/>
      <c r="BB129" s="183"/>
      <c r="BC129" s="183"/>
      <c r="BD129" s="183"/>
      <c r="BE129" s="183"/>
      <c r="BF129" s="183"/>
      <c r="BG129" s="183"/>
      <c r="BH129" s="183"/>
      <c r="BI129" s="183"/>
      <c r="BJ129" s="183"/>
      <c r="BK129" s="183"/>
      <c r="BL129" s="183"/>
      <c r="BM129" s="183"/>
      <c r="BN129" s="183"/>
      <c r="BO129" s="183"/>
      <c r="BP129" s="183"/>
      <c r="BQ129" s="183"/>
      <c r="BR129" s="183"/>
      <c r="BS129" s="183"/>
      <c r="BT129" s="183"/>
      <c r="BU129" s="183"/>
      <c r="BV129" s="183"/>
      <c r="BW129" s="183"/>
    </row>
    <row r="130" spans="1:75" s="140" customFormat="1" ht="14.5" customHeight="1" x14ac:dyDescent="0.2">
      <c r="A130" s="321"/>
      <c r="B130" s="306" t="s">
        <v>218</v>
      </c>
      <c r="C130" s="338"/>
      <c r="D130" s="168"/>
      <c r="E130" s="180"/>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c r="BN130" s="86"/>
      <c r="BO130" s="86"/>
      <c r="BP130" s="86"/>
      <c r="BQ130" s="86"/>
      <c r="BR130" s="86"/>
      <c r="BS130" s="86"/>
      <c r="BT130" s="86"/>
      <c r="BU130" s="86"/>
      <c r="BV130" s="86"/>
      <c r="BW130" s="86"/>
    </row>
    <row r="131" spans="1:75" ht="16" x14ac:dyDescent="0.2">
      <c r="B131" s="307" t="s">
        <v>219</v>
      </c>
      <c r="C131" s="338"/>
      <c r="D131" s="168"/>
    </row>
    <row r="132" spans="1:75" s="140" customFormat="1" ht="14.5" customHeight="1" x14ac:dyDescent="0.2">
      <c r="A132" s="321"/>
      <c r="B132" s="306" t="s">
        <v>220</v>
      </c>
      <c r="C132" s="338"/>
      <c r="D132" s="168"/>
      <c r="E132" s="180"/>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c r="BN132" s="86"/>
      <c r="BO132" s="86"/>
      <c r="BP132" s="86"/>
      <c r="BQ132" s="86"/>
      <c r="BR132" s="86"/>
      <c r="BS132" s="86"/>
      <c r="BT132" s="86"/>
      <c r="BU132" s="86"/>
      <c r="BV132" s="86"/>
      <c r="BW132" s="86"/>
    </row>
    <row r="133" spans="1:75" ht="16" x14ac:dyDescent="0.2">
      <c r="B133" s="307" t="s">
        <v>221</v>
      </c>
      <c r="C133" s="338"/>
      <c r="D133" s="168"/>
    </row>
    <row r="134" spans="1:75" ht="16" x14ac:dyDescent="0.2">
      <c r="B134" s="307" t="s">
        <v>179</v>
      </c>
      <c r="C134" s="338"/>
      <c r="D134" s="168"/>
    </row>
    <row r="135" spans="1:75" ht="17" thickBot="1" x14ac:dyDescent="0.25">
      <c r="B135" s="141"/>
      <c r="C135" s="189"/>
      <c r="D135" s="168"/>
    </row>
    <row r="136" spans="1:75" s="184" customFormat="1" ht="17" thickBot="1" x14ac:dyDescent="0.25">
      <c r="A136" s="322"/>
      <c r="B136" s="308" t="s">
        <v>222</v>
      </c>
      <c r="C136" s="325" t="s">
        <v>89</v>
      </c>
      <c r="D136" s="303">
        <f>SUM(C137:C142)</f>
        <v>0</v>
      </c>
      <c r="E136" s="182"/>
      <c r="F136" s="183"/>
      <c r="G136" s="183"/>
      <c r="H136" s="183"/>
      <c r="I136" s="183"/>
      <c r="J136" s="183"/>
      <c r="K136" s="183"/>
      <c r="L136" s="183"/>
      <c r="M136" s="183"/>
      <c r="N136" s="183"/>
      <c r="O136" s="183"/>
      <c r="P136" s="183"/>
      <c r="Q136" s="183"/>
      <c r="R136" s="183"/>
      <c r="S136" s="183"/>
      <c r="T136" s="183"/>
      <c r="U136" s="183"/>
      <c r="V136" s="183"/>
      <c r="W136" s="183"/>
      <c r="X136" s="183"/>
      <c r="Y136" s="183"/>
      <c r="Z136" s="183"/>
      <c r="AA136" s="183"/>
      <c r="AB136" s="183"/>
      <c r="AC136" s="183"/>
      <c r="AD136" s="183"/>
      <c r="AE136" s="183"/>
      <c r="AF136" s="183"/>
      <c r="AG136" s="183"/>
      <c r="AH136" s="183"/>
      <c r="AI136" s="183"/>
      <c r="AJ136" s="183"/>
      <c r="AK136" s="183"/>
      <c r="AL136" s="183"/>
      <c r="AM136" s="183"/>
      <c r="AN136" s="183"/>
      <c r="AO136" s="183"/>
      <c r="AP136" s="183"/>
      <c r="AQ136" s="183"/>
      <c r="AR136" s="183"/>
      <c r="AS136" s="183"/>
      <c r="AT136" s="183"/>
      <c r="AU136" s="183"/>
      <c r="AV136" s="183"/>
      <c r="AW136" s="183"/>
      <c r="AX136" s="183"/>
      <c r="AY136" s="183"/>
      <c r="AZ136" s="183"/>
      <c r="BA136" s="183"/>
      <c r="BB136" s="183"/>
      <c r="BC136" s="183"/>
      <c r="BD136" s="183"/>
      <c r="BE136" s="183"/>
      <c r="BF136" s="183"/>
      <c r="BG136" s="183"/>
      <c r="BH136" s="183"/>
      <c r="BI136" s="183"/>
      <c r="BJ136" s="183"/>
      <c r="BK136" s="183"/>
      <c r="BL136" s="183"/>
      <c r="BM136" s="183"/>
      <c r="BN136" s="183"/>
      <c r="BO136" s="183"/>
      <c r="BP136" s="183"/>
      <c r="BQ136" s="183"/>
      <c r="BR136" s="183"/>
      <c r="BS136" s="183"/>
      <c r="BT136" s="183"/>
      <c r="BU136" s="183"/>
      <c r="BV136" s="183"/>
      <c r="BW136" s="183"/>
    </row>
    <row r="137" spans="1:75" ht="16" x14ac:dyDescent="0.2">
      <c r="B137" s="307" t="s">
        <v>223</v>
      </c>
      <c r="C137" s="338"/>
      <c r="D137" s="168"/>
    </row>
    <row r="138" spans="1:75" s="140" customFormat="1" ht="14.5" customHeight="1" x14ac:dyDescent="0.2">
      <c r="A138" s="321"/>
      <c r="B138" s="306" t="s">
        <v>224</v>
      </c>
      <c r="C138" s="338"/>
      <c r="D138" s="168"/>
      <c r="E138" s="180"/>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c r="BN138" s="86"/>
      <c r="BO138" s="86"/>
      <c r="BP138" s="86"/>
      <c r="BQ138" s="86"/>
      <c r="BR138" s="86"/>
      <c r="BS138" s="86"/>
      <c r="BT138" s="86"/>
      <c r="BU138" s="86"/>
      <c r="BV138" s="86"/>
      <c r="BW138" s="86"/>
    </row>
    <row r="139" spans="1:75" ht="16" x14ac:dyDescent="0.2">
      <c r="B139" s="307" t="s">
        <v>225</v>
      </c>
      <c r="C139" s="338"/>
      <c r="D139" s="168"/>
    </row>
    <row r="140" spans="1:75" ht="16" x14ac:dyDescent="0.2">
      <c r="B140" s="307" t="s">
        <v>226</v>
      </c>
      <c r="C140" s="338"/>
      <c r="D140" s="168"/>
    </row>
    <row r="141" spans="1:75" s="140" customFormat="1" ht="14.5" customHeight="1" x14ac:dyDescent="0.2">
      <c r="A141" s="321"/>
      <c r="B141" s="306" t="s">
        <v>227</v>
      </c>
      <c r="C141" s="338"/>
      <c r="D141" s="168"/>
      <c r="E141" s="180"/>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c r="BJ141" s="86"/>
      <c r="BK141" s="86"/>
      <c r="BL141" s="86"/>
      <c r="BM141" s="86"/>
      <c r="BN141" s="86"/>
      <c r="BO141" s="86"/>
      <c r="BP141" s="86"/>
      <c r="BQ141" s="86"/>
      <c r="BR141" s="86"/>
      <c r="BS141" s="86"/>
      <c r="BT141" s="86"/>
      <c r="BU141" s="86"/>
      <c r="BV141" s="86"/>
      <c r="BW141" s="86"/>
    </row>
    <row r="142" spans="1:75" ht="16" x14ac:dyDescent="0.2">
      <c r="B142" s="309" t="s">
        <v>179</v>
      </c>
      <c r="C142" s="339"/>
      <c r="D142" s="168"/>
    </row>
    <row r="143" spans="1:75" ht="16" x14ac:dyDescent="0.2">
      <c r="B143" s="141"/>
      <c r="C143" s="169"/>
      <c r="D143" s="168"/>
    </row>
    <row r="144" spans="1:75" ht="17" thickBot="1" x14ac:dyDescent="0.25">
      <c r="B144" s="70"/>
      <c r="C144" s="170"/>
      <c r="D144" s="168"/>
    </row>
    <row r="145" spans="1:75" s="190" customFormat="1" ht="19" thickBot="1" x14ac:dyDescent="0.25">
      <c r="A145" s="323"/>
      <c r="B145" s="648" t="s">
        <v>228</v>
      </c>
      <c r="C145" s="649"/>
      <c r="D145" s="650"/>
      <c r="E145" s="299">
        <f>D37+D51+D55+D64+D70+D94+D102+D107+D112+D119+D129+D136</f>
        <v>0</v>
      </c>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c r="AG145" s="105"/>
      <c r="AH145" s="105"/>
      <c r="AI145" s="105"/>
      <c r="AJ145" s="105"/>
      <c r="AK145" s="105"/>
      <c r="AL145" s="105"/>
      <c r="AM145" s="105"/>
      <c r="AN145" s="105"/>
      <c r="AO145" s="105"/>
      <c r="AP145" s="105"/>
      <c r="AQ145" s="105"/>
      <c r="AR145" s="105"/>
      <c r="AS145" s="105"/>
      <c r="AT145" s="105"/>
      <c r="AU145" s="105"/>
      <c r="AV145" s="105"/>
      <c r="AW145" s="105"/>
      <c r="AX145" s="105"/>
      <c r="AY145" s="105"/>
      <c r="AZ145" s="105"/>
      <c r="BA145" s="105"/>
      <c r="BB145" s="105"/>
      <c r="BC145" s="105"/>
      <c r="BD145" s="105"/>
      <c r="BE145" s="105"/>
      <c r="BF145" s="105"/>
      <c r="BG145" s="105"/>
      <c r="BH145" s="105"/>
      <c r="BI145" s="105"/>
      <c r="BJ145" s="105"/>
      <c r="BK145" s="105"/>
      <c r="BL145" s="105"/>
      <c r="BM145" s="105"/>
      <c r="BN145" s="105"/>
      <c r="BO145" s="105"/>
      <c r="BP145" s="105"/>
      <c r="BQ145" s="105"/>
      <c r="BR145" s="105"/>
      <c r="BS145" s="105"/>
      <c r="BT145" s="105"/>
      <c r="BU145" s="105"/>
      <c r="BV145" s="105"/>
      <c r="BW145" s="105"/>
    </row>
    <row r="146" spans="1:75" s="105" customFormat="1" ht="15.5" customHeight="1" thickBot="1" x14ac:dyDescent="0.25">
      <c r="A146" s="323"/>
      <c r="B146" s="310"/>
      <c r="C146" s="191"/>
      <c r="D146" s="192"/>
      <c r="E146" s="193"/>
    </row>
    <row r="147" spans="1:75" s="187" customFormat="1" ht="20" thickTop="1" thickBot="1" x14ac:dyDescent="0.25">
      <c r="A147" s="323"/>
      <c r="B147" s="654" t="s">
        <v>229</v>
      </c>
      <c r="C147" s="655"/>
      <c r="D147" s="655"/>
      <c r="E147" s="656"/>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5"/>
      <c r="AL147" s="105"/>
      <c r="AM147" s="105"/>
      <c r="AN147" s="105"/>
      <c r="AO147" s="105"/>
      <c r="AP147" s="105"/>
      <c r="AQ147" s="105"/>
      <c r="AR147" s="105"/>
      <c r="AS147" s="105"/>
      <c r="AT147" s="105"/>
      <c r="AU147" s="105"/>
      <c r="AV147" s="105"/>
      <c r="AW147" s="105"/>
      <c r="AX147" s="105"/>
      <c r="AY147" s="105"/>
      <c r="AZ147" s="105"/>
      <c r="BA147" s="105"/>
      <c r="BB147" s="105"/>
      <c r="BC147" s="105"/>
      <c r="BD147" s="105"/>
      <c r="BE147" s="105"/>
      <c r="BF147" s="105"/>
      <c r="BG147" s="105"/>
      <c r="BH147" s="105"/>
      <c r="BI147" s="105"/>
      <c r="BJ147" s="105"/>
      <c r="BK147" s="105"/>
      <c r="BL147" s="105"/>
      <c r="BM147" s="105"/>
      <c r="BN147" s="105"/>
      <c r="BO147" s="105"/>
      <c r="BP147" s="105"/>
      <c r="BQ147" s="105"/>
      <c r="BR147" s="105"/>
      <c r="BS147" s="105"/>
      <c r="BT147" s="105"/>
      <c r="BU147" s="105"/>
      <c r="BV147" s="105"/>
      <c r="BW147" s="105"/>
    </row>
    <row r="148" spans="1:75" s="112" customFormat="1" ht="12.5" customHeight="1" thickBot="1" x14ac:dyDescent="0.2">
      <c r="A148" s="293"/>
      <c r="B148" s="311"/>
      <c r="C148" s="292"/>
      <c r="D148" s="292"/>
      <c r="E148" s="293"/>
    </row>
    <row r="149" spans="1:75" s="137" customFormat="1" ht="19" thickBot="1" x14ac:dyDescent="0.25">
      <c r="A149" s="319"/>
      <c r="B149" s="645" t="s">
        <v>230</v>
      </c>
      <c r="C149" s="646"/>
      <c r="D149" s="647"/>
      <c r="E149" s="294">
        <f>E33</f>
        <v>0</v>
      </c>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c r="AY149" s="74"/>
      <c r="AZ149" s="74"/>
      <c r="BA149" s="74"/>
      <c r="BB149" s="74"/>
      <c r="BC149" s="74"/>
      <c r="BD149" s="74"/>
      <c r="BE149" s="74"/>
      <c r="BF149" s="74"/>
      <c r="BG149" s="74"/>
      <c r="BH149" s="74"/>
      <c r="BI149" s="74"/>
      <c r="BJ149" s="74"/>
      <c r="BK149" s="74"/>
      <c r="BL149" s="74"/>
      <c r="BM149" s="74"/>
      <c r="BN149" s="74"/>
      <c r="BO149" s="74"/>
      <c r="BP149" s="74"/>
      <c r="BQ149" s="74"/>
      <c r="BR149" s="74"/>
      <c r="BS149" s="74"/>
      <c r="BT149" s="74"/>
      <c r="BU149" s="74"/>
      <c r="BV149" s="74"/>
      <c r="BW149" s="74"/>
    </row>
    <row r="150" spans="1:75" s="112" customFormat="1" ht="12.5" customHeight="1" thickBot="1" x14ac:dyDescent="0.2">
      <c r="A150" s="293"/>
      <c r="B150" s="312"/>
      <c r="C150" s="292"/>
      <c r="D150" s="292"/>
      <c r="E150" s="295"/>
    </row>
    <row r="151" spans="1:75" s="137" customFormat="1" ht="19" thickBot="1" x14ac:dyDescent="0.25">
      <c r="A151" s="319"/>
      <c r="B151" s="645" t="s">
        <v>231</v>
      </c>
      <c r="C151" s="646"/>
      <c r="D151" s="647"/>
      <c r="E151" s="294">
        <f>E145</f>
        <v>0</v>
      </c>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c r="AR151" s="74"/>
      <c r="AS151" s="74"/>
      <c r="AT151" s="74"/>
      <c r="AU151" s="74"/>
      <c r="AV151" s="74"/>
      <c r="AW151" s="74"/>
      <c r="AX151" s="74"/>
      <c r="AY151" s="74"/>
      <c r="AZ151" s="74"/>
      <c r="BA151" s="74"/>
      <c r="BB151" s="74"/>
      <c r="BC151" s="74"/>
      <c r="BD151" s="74"/>
      <c r="BE151" s="74"/>
      <c r="BF151" s="74"/>
      <c r="BG151" s="74"/>
      <c r="BH151" s="74"/>
      <c r="BI151" s="74"/>
      <c r="BJ151" s="74"/>
      <c r="BK151" s="74"/>
      <c r="BL151" s="74"/>
      <c r="BM151" s="74"/>
      <c r="BN151" s="74"/>
      <c r="BO151" s="74"/>
      <c r="BP151" s="74"/>
      <c r="BQ151" s="74"/>
      <c r="BR151" s="74"/>
      <c r="BS151" s="74"/>
      <c r="BT151" s="74"/>
      <c r="BU151" s="74"/>
      <c r="BV151" s="74"/>
      <c r="BW151" s="74"/>
    </row>
    <row r="152" spans="1:75" s="112" customFormat="1" ht="12.5" customHeight="1" thickBot="1" x14ac:dyDescent="0.2">
      <c r="A152" s="293"/>
      <c r="B152" s="312"/>
      <c r="C152" s="292"/>
      <c r="D152" s="292"/>
      <c r="E152" s="295"/>
    </row>
    <row r="153" spans="1:75" s="112" customFormat="1" ht="19" thickBot="1" x14ac:dyDescent="0.25">
      <c r="A153" s="293"/>
      <c r="B153" s="645" t="s">
        <v>232</v>
      </c>
      <c r="C153" s="646"/>
      <c r="D153" s="647"/>
      <c r="E153" s="294">
        <f>E149-E151</f>
        <v>0</v>
      </c>
    </row>
    <row r="154" spans="1:75" s="112" customFormat="1" ht="12.5" customHeight="1" x14ac:dyDescent="0.15">
      <c r="A154" s="293"/>
      <c r="B154" s="311"/>
      <c r="C154" s="292"/>
      <c r="D154" s="292"/>
      <c r="E154" s="293"/>
    </row>
    <row r="155" spans="1:75" s="112" customFormat="1" ht="17" thickBot="1" x14ac:dyDescent="0.25">
      <c r="A155" s="293"/>
      <c r="B155" s="313"/>
      <c r="C155" s="296"/>
      <c r="D155" s="297"/>
      <c r="E155" s="298"/>
    </row>
    <row r="156" spans="1:75" s="112" customFormat="1" ht="17" thickTop="1" x14ac:dyDescent="0.2">
      <c r="A156" s="293"/>
      <c r="B156" s="264"/>
      <c r="C156" s="186"/>
      <c r="D156" s="327"/>
      <c r="E156" s="293"/>
    </row>
    <row r="157" spans="1:75" s="112" customFormat="1" ht="18" x14ac:dyDescent="0.15">
      <c r="A157" s="293"/>
      <c r="B157" s="520" t="s">
        <v>409</v>
      </c>
      <c r="C157" s="521"/>
      <c r="D157" s="521"/>
      <c r="E157" s="521"/>
      <c r="F157" s="521"/>
      <c r="G157" s="130"/>
    </row>
    <row r="158" spans="1:75" s="112" customFormat="1" ht="16" x14ac:dyDescent="0.2">
      <c r="A158" s="293"/>
      <c r="B158" s="314"/>
      <c r="C158" s="169"/>
      <c r="D158" s="168"/>
      <c r="E158" s="178"/>
    </row>
    <row r="159" spans="1:75" s="112" customFormat="1" ht="16" x14ac:dyDescent="0.2">
      <c r="A159" s="378" t="s">
        <v>293</v>
      </c>
      <c r="B159" s="314"/>
      <c r="C159" s="169"/>
      <c r="D159" s="168"/>
      <c r="E159" s="178"/>
    </row>
    <row r="160" spans="1:75" s="102" customFormat="1" ht="16" x14ac:dyDescent="0.2">
      <c r="A160" s="324"/>
      <c r="B160" s="315"/>
      <c r="C160" s="167"/>
      <c r="D160" s="175"/>
      <c r="E160" s="194"/>
    </row>
    <row r="161" spans="1:5" s="112" customFormat="1" x14ac:dyDescent="0.15">
      <c r="A161" s="293"/>
      <c r="B161" s="316"/>
      <c r="C161" s="145"/>
      <c r="D161" s="145"/>
      <c r="E161" s="178"/>
    </row>
    <row r="162" spans="1:5" s="112" customFormat="1" x14ac:dyDescent="0.15">
      <c r="A162" s="293"/>
      <c r="B162" s="316"/>
      <c r="C162" s="145"/>
      <c r="D162" s="145"/>
      <c r="E162" s="178"/>
    </row>
    <row r="163" spans="1:5" x14ac:dyDescent="0.15">
      <c r="B163" s="316"/>
      <c r="C163" s="145"/>
      <c r="D163" s="145"/>
    </row>
    <row r="164" spans="1:5" x14ac:dyDescent="0.15">
      <c r="B164" s="316"/>
      <c r="C164" s="145"/>
      <c r="D164" s="145"/>
    </row>
    <row r="165" spans="1:5" x14ac:dyDescent="0.15">
      <c r="B165" s="316"/>
      <c r="C165" s="145"/>
      <c r="D165" s="145"/>
    </row>
    <row r="166" spans="1:5" x14ac:dyDescent="0.15">
      <c r="B166" s="316"/>
      <c r="C166" s="145"/>
      <c r="D166" s="145"/>
    </row>
    <row r="167" spans="1:5" x14ac:dyDescent="0.15">
      <c r="B167" s="316"/>
      <c r="C167" s="145"/>
      <c r="D167" s="145"/>
    </row>
    <row r="168" spans="1:5" x14ac:dyDescent="0.15">
      <c r="B168" s="316"/>
      <c r="C168" s="145"/>
      <c r="D168" s="145"/>
    </row>
    <row r="169" spans="1:5" x14ac:dyDescent="0.15">
      <c r="B169" s="316"/>
      <c r="C169" s="145"/>
      <c r="D169" s="145"/>
    </row>
    <row r="170" spans="1:5" x14ac:dyDescent="0.15">
      <c r="B170" s="316"/>
      <c r="C170" s="145"/>
      <c r="D170" s="145"/>
    </row>
    <row r="171" spans="1:5" x14ac:dyDescent="0.15">
      <c r="B171" s="316"/>
      <c r="C171" s="145"/>
      <c r="D171" s="145"/>
    </row>
    <row r="172" spans="1:5" x14ac:dyDescent="0.15">
      <c r="B172" s="316"/>
      <c r="C172" s="145"/>
      <c r="D172" s="145"/>
    </row>
    <row r="173" spans="1:5" x14ac:dyDescent="0.15">
      <c r="B173" s="316"/>
      <c r="C173" s="145"/>
      <c r="D173" s="145"/>
    </row>
    <row r="174" spans="1:5" x14ac:dyDescent="0.15">
      <c r="B174" s="316"/>
      <c r="C174" s="145"/>
      <c r="D174" s="145"/>
    </row>
    <row r="175" spans="1:5" x14ac:dyDescent="0.15">
      <c r="B175" s="316"/>
      <c r="C175" s="145"/>
      <c r="D175" s="145"/>
    </row>
    <row r="176" spans="1:5" x14ac:dyDescent="0.15">
      <c r="B176" s="316"/>
      <c r="C176" s="145"/>
      <c r="D176" s="145"/>
    </row>
    <row r="177" spans="2:4" x14ac:dyDescent="0.15">
      <c r="B177" s="316"/>
      <c r="C177" s="145"/>
      <c r="D177" s="145"/>
    </row>
    <row r="178" spans="2:4" x14ac:dyDescent="0.15">
      <c r="B178" s="316"/>
      <c r="C178" s="145"/>
      <c r="D178" s="145"/>
    </row>
    <row r="179" spans="2:4" x14ac:dyDescent="0.15">
      <c r="B179" s="316"/>
      <c r="C179" s="145"/>
      <c r="D179" s="145"/>
    </row>
    <row r="180" spans="2:4" x14ac:dyDescent="0.15">
      <c r="B180" s="316"/>
      <c r="C180" s="145"/>
      <c r="D180" s="145"/>
    </row>
    <row r="181" spans="2:4" x14ac:dyDescent="0.15">
      <c r="B181" s="316"/>
      <c r="C181" s="145"/>
      <c r="D181" s="145"/>
    </row>
    <row r="182" spans="2:4" x14ac:dyDescent="0.15">
      <c r="B182" s="316"/>
      <c r="C182" s="145"/>
      <c r="D182" s="145"/>
    </row>
    <row r="183" spans="2:4" x14ac:dyDescent="0.15">
      <c r="B183" s="316"/>
      <c r="C183" s="145"/>
      <c r="D183" s="145"/>
    </row>
    <row r="184" spans="2:4" x14ac:dyDescent="0.15">
      <c r="B184" s="316"/>
      <c r="C184" s="145"/>
      <c r="D184" s="145"/>
    </row>
    <row r="185" spans="2:4" x14ac:dyDescent="0.15">
      <c r="B185" s="316"/>
      <c r="C185" s="145"/>
      <c r="D185" s="145"/>
    </row>
    <row r="186" spans="2:4" x14ac:dyDescent="0.15">
      <c r="B186" s="316"/>
      <c r="C186" s="145"/>
      <c r="D186" s="145"/>
    </row>
    <row r="187" spans="2:4" x14ac:dyDescent="0.15">
      <c r="B187" s="316"/>
      <c r="C187" s="145"/>
      <c r="D187" s="145"/>
    </row>
    <row r="188" spans="2:4" x14ac:dyDescent="0.15">
      <c r="B188" s="316"/>
      <c r="C188" s="145"/>
      <c r="D188" s="145"/>
    </row>
    <row r="189" spans="2:4" x14ac:dyDescent="0.15">
      <c r="B189" s="316"/>
      <c r="C189" s="145"/>
      <c r="D189" s="145"/>
    </row>
    <row r="190" spans="2:4" x14ac:dyDescent="0.15">
      <c r="B190" s="316"/>
      <c r="C190" s="145"/>
      <c r="D190" s="145"/>
    </row>
    <row r="191" spans="2:4" x14ac:dyDescent="0.15">
      <c r="B191" s="316"/>
      <c r="C191" s="145"/>
      <c r="D191" s="145"/>
    </row>
    <row r="192" spans="2:4" x14ac:dyDescent="0.15">
      <c r="B192" s="316"/>
      <c r="C192" s="145"/>
      <c r="D192" s="145"/>
    </row>
    <row r="193" spans="2:4" x14ac:dyDescent="0.15">
      <c r="B193" s="316"/>
      <c r="C193" s="145"/>
      <c r="D193" s="145"/>
    </row>
    <row r="194" spans="2:4" x14ac:dyDescent="0.15">
      <c r="B194" s="316"/>
      <c r="C194" s="145"/>
      <c r="D194" s="145"/>
    </row>
    <row r="195" spans="2:4" x14ac:dyDescent="0.15">
      <c r="B195" s="316"/>
      <c r="C195" s="145"/>
      <c r="D195" s="145"/>
    </row>
    <row r="196" spans="2:4" x14ac:dyDescent="0.15">
      <c r="B196" s="316"/>
      <c r="C196" s="145"/>
      <c r="D196" s="145"/>
    </row>
    <row r="197" spans="2:4" x14ac:dyDescent="0.15">
      <c r="B197" s="316"/>
      <c r="C197" s="145"/>
      <c r="D197" s="145"/>
    </row>
    <row r="198" spans="2:4" x14ac:dyDescent="0.15">
      <c r="B198" s="316"/>
      <c r="C198" s="145"/>
      <c r="D198" s="145"/>
    </row>
    <row r="199" spans="2:4" x14ac:dyDescent="0.15">
      <c r="B199" s="316"/>
      <c r="C199" s="145"/>
      <c r="D199" s="145"/>
    </row>
    <row r="200" spans="2:4" x14ac:dyDescent="0.15">
      <c r="B200" s="316"/>
      <c r="C200" s="145"/>
      <c r="D200" s="145"/>
    </row>
    <row r="201" spans="2:4" x14ac:dyDescent="0.15">
      <c r="B201" s="316"/>
      <c r="C201" s="145"/>
      <c r="D201" s="145"/>
    </row>
    <row r="202" spans="2:4" x14ac:dyDescent="0.15">
      <c r="B202" s="316"/>
      <c r="C202" s="145"/>
      <c r="D202" s="145"/>
    </row>
    <row r="203" spans="2:4" x14ac:dyDescent="0.15">
      <c r="B203" s="316"/>
      <c r="C203" s="145"/>
      <c r="D203" s="145"/>
    </row>
    <row r="204" spans="2:4" x14ac:dyDescent="0.15">
      <c r="B204" s="316"/>
      <c r="C204" s="145"/>
      <c r="D204" s="145"/>
    </row>
    <row r="205" spans="2:4" x14ac:dyDescent="0.15">
      <c r="B205" s="316"/>
      <c r="C205" s="145"/>
      <c r="D205" s="145"/>
    </row>
    <row r="206" spans="2:4" x14ac:dyDescent="0.15">
      <c r="B206" s="316"/>
      <c r="C206" s="145"/>
      <c r="D206" s="145"/>
    </row>
    <row r="207" spans="2:4" x14ac:dyDescent="0.15">
      <c r="B207" s="316"/>
      <c r="C207" s="145"/>
      <c r="D207" s="145"/>
    </row>
    <row r="208" spans="2:4" x14ac:dyDescent="0.15">
      <c r="B208" s="316"/>
      <c r="C208" s="145"/>
      <c r="D208" s="145"/>
    </row>
    <row r="209" spans="2:4" x14ac:dyDescent="0.15">
      <c r="B209" s="316"/>
      <c r="C209" s="145"/>
      <c r="D209" s="145"/>
    </row>
    <row r="210" spans="2:4" x14ac:dyDescent="0.15">
      <c r="B210" s="316"/>
      <c r="C210" s="145"/>
      <c r="D210" s="145"/>
    </row>
    <row r="211" spans="2:4" x14ac:dyDescent="0.15">
      <c r="B211" s="316"/>
      <c r="C211" s="145"/>
      <c r="D211" s="145"/>
    </row>
    <row r="212" spans="2:4" x14ac:dyDescent="0.15">
      <c r="B212" s="316"/>
      <c r="C212" s="145"/>
      <c r="D212" s="145"/>
    </row>
    <row r="213" spans="2:4" x14ac:dyDescent="0.15">
      <c r="B213" s="316"/>
      <c r="C213" s="145"/>
      <c r="D213" s="145"/>
    </row>
    <row r="214" spans="2:4" x14ac:dyDescent="0.15">
      <c r="B214" s="316"/>
      <c r="C214" s="145"/>
      <c r="D214" s="145"/>
    </row>
    <row r="215" spans="2:4" x14ac:dyDescent="0.15">
      <c r="B215" s="316"/>
      <c r="C215" s="145"/>
      <c r="D215" s="145"/>
    </row>
    <row r="216" spans="2:4" x14ac:dyDescent="0.15">
      <c r="B216" s="316"/>
      <c r="C216" s="145"/>
      <c r="D216" s="145"/>
    </row>
    <row r="217" spans="2:4" x14ac:dyDescent="0.15">
      <c r="B217" s="316"/>
      <c r="C217" s="145"/>
      <c r="D217" s="145"/>
    </row>
    <row r="218" spans="2:4" x14ac:dyDescent="0.15">
      <c r="B218" s="316"/>
      <c r="C218" s="145"/>
      <c r="D218" s="145"/>
    </row>
    <row r="219" spans="2:4" x14ac:dyDescent="0.15">
      <c r="B219" s="316"/>
      <c r="C219" s="145"/>
      <c r="D219" s="145"/>
    </row>
    <row r="220" spans="2:4" x14ac:dyDescent="0.15">
      <c r="B220" s="316"/>
      <c r="C220" s="145"/>
      <c r="D220" s="145"/>
    </row>
    <row r="221" spans="2:4" x14ac:dyDescent="0.15">
      <c r="B221" s="112"/>
      <c r="C221" s="145"/>
      <c r="D221" s="145"/>
    </row>
    <row r="222" spans="2:4" x14ac:dyDescent="0.15">
      <c r="B222" s="112"/>
      <c r="C222" s="145"/>
      <c r="D222" s="145"/>
    </row>
    <row r="223" spans="2:4" x14ac:dyDescent="0.15">
      <c r="B223" s="112"/>
      <c r="C223" s="145"/>
      <c r="D223" s="145"/>
    </row>
    <row r="224" spans="2:4" x14ac:dyDescent="0.15">
      <c r="B224" s="112"/>
      <c r="C224" s="145"/>
      <c r="D224" s="145"/>
    </row>
    <row r="225" spans="2:4" x14ac:dyDescent="0.15">
      <c r="B225" s="112"/>
      <c r="C225" s="145"/>
      <c r="D225" s="145"/>
    </row>
    <row r="226" spans="2:4" x14ac:dyDescent="0.15">
      <c r="B226" s="112"/>
      <c r="C226" s="145"/>
      <c r="D226" s="145"/>
    </row>
    <row r="227" spans="2:4" x14ac:dyDescent="0.15">
      <c r="B227" s="112"/>
      <c r="C227" s="145"/>
      <c r="D227" s="145"/>
    </row>
    <row r="228" spans="2:4" x14ac:dyDescent="0.15">
      <c r="B228" s="112"/>
      <c r="C228" s="145"/>
      <c r="D228" s="145"/>
    </row>
    <row r="229" spans="2:4" x14ac:dyDescent="0.15">
      <c r="B229" s="112"/>
      <c r="C229" s="145"/>
      <c r="D229" s="145"/>
    </row>
    <row r="230" spans="2:4" x14ac:dyDescent="0.15">
      <c r="B230" s="112"/>
      <c r="C230" s="145"/>
      <c r="D230" s="145"/>
    </row>
    <row r="231" spans="2:4" x14ac:dyDescent="0.15">
      <c r="B231" s="112"/>
      <c r="C231" s="145"/>
      <c r="D231" s="145"/>
    </row>
    <row r="232" spans="2:4" x14ac:dyDescent="0.15">
      <c r="B232" s="112"/>
      <c r="C232" s="145"/>
      <c r="D232" s="145"/>
    </row>
    <row r="233" spans="2:4" x14ac:dyDescent="0.15">
      <c r="B233" s="112"/>
      <c r="C233" s="145"/>
      <c r="D233" s="145"/>
    </row>
    <row r="234" spans="2:4" x14ac:dyDescent="0.15">
      <c r="B234" s="112"/>
      <c r="C234" s="145"/>
      <c r="D234" s="145"/>
    </row>
    <row r="235" spans="2:4" x14ac:dyDescent="0.15">
      <c r="B235" s="112"/>
      <c r="C235" s="145"/>
      <c r="D235" s="145"/>
    </row>
    <row r="236" spans="2:4" x14ac:dyDescent="0.15">
      <c r="B236" s="112"/>
      <c r="C236" s="145"/>
      <c r="D236" s="145"/>
    </row>
    <row r="237" spans="2:4" x14ac:dyDescent="0.15">
      <c r="B237" s="112"/>
      <c r="C237" s="145"/>
      <c r="D237" s="145"/>
    </row>
    <row r="238" spans="2:4" x14ac:dyDescent="0.15">
      <c r="B238" s="112"/>
      <c r="C238" s="145"/>
      <c r="D238" s="145"/>
    </row>
    <row r="239" spans="2:4" x14ac:dyDescent="0.15">
      <c r="B239" s="112"/>
      <c r="C239" s="145"/>
      <c r="D239" s="145"/>
    </row>
    <row r="240" spans="2:4" x14ac:dyDescent="0.15">
      <c r="B240" s="112"/>
      <c r="C240" s="145"/>
      <c r="D240" s="145"/>
    </row>
    <row r="241" spans="2:4" x14ac:dyDescent="0.15">
      <c r="B241" s="112"/>
      <c r="C241" s="145"/>
      <c r="D241" s="145"/>
    </row>
    <row r="242" spans="2:4" x14ac:dyDescent="0.15">
      <c r="B242" s="112"/>
      <c r="C242" s="145"/>
      <c r="D242" s="145"/>
    </row>
    <row r="243" spans="2:4" x14ac:dyDescent="0.15">
      <c r="B243" s="112"/>
      <c r="C243" s="145"/>
      <c r="D243" s="145"/>
    </row>
    <row r="244" spans="2:4" x14ac:dyDescent="0.15">
      <c r="B244" s="112"/>
      <c r="C244" s="145"/>
      <c r="D244" s="145"/>
    </row>
    <row r="245" spans="2:4" x14ac:dyDescent="0.15">
      <c r="B245" s="112"/>
      <c r="C245" s="145"/>
      <c r="D245" s="145"/>
    </row>
    <row r="246" spans="2:4" x14ac:dyDescent="0.15">
      <c r="B246" s="112"/>
      <c r="C246" s="145"/>
      <c r="D246" s="145"/>
    </row>
    <row r="247" spans="2:4" x14ac:dyDescent="0.15">
      <c r="B247" s="112"/>
      <c r="C247" s="145"/>
      <c r="D247" s="145"/>
    </row>
    <row r="248" spans="2:4" x14ac:dyDescent="0.15">
      <c r="B248" s="112"/>
      <c r="C248" s="145"/>
      <c r="D248" s="145"/>
    </row>
    <row r="249" spans="2:4" x14ac:dyDescent="0.15">
      <c r="B249" s="112"/>
      <c r="C249" s="145"/>
      <c r="D249" s="145"/>
    </row>
    <row r="250" spans="2:4" x14ac:dyDescent="0.15">
      <c r="B250" s="112"/>
      <c r="C250" s="145"/>
      <c r="D250" s="145"/>
    </row>
    <row r="251" spans="2:4" x14ac:dyDescent="0.15">
      <c r="B251" s="112"/>
      <c r="C251" s="145"/>
      <c r="D251" s="145"/>
    </row>
    <row r="252" spans="2:4" x14ac:dyDescent="0.15">
      <c r="B252" s="112"/>
      <c r="C252" s="145"/>
      <c r="D252" s="145"/>
    </row>
    <row r="253" spans="2:4" x14ac:dyDescent="0.15">
      <c r="B253" s="112"/>
      <c r="C253" s="145"/>
      <c r="D253" s="145"/>
    </row>
    <row r="254" spans="2:4" x14ac:dyDescent="0.15">
      <c r="B254" s="112"/>
      <c r="C254" s="145"/>
      <c r="D254" s="145"/>
    </row>
    <row r="255" spans="2:4" x14ac:dyDescent="0.15">
      <c r="B255" s="112"/>
      <c r="C255" s="145"/>
      <c r="D255" s="145"/>
    </row>
    <row r="256" spans="2:4" x14ac:dyDescent="0.15">
      <c r="B256" s="112"/>
      <c r="C256" s="145"/>
      <c r="D256" s="145"/>
    </row>
    <row r="257" spans="2:4" x14ac:dyDescent="0.15">
      <c r="B257" s="112"/>
      <c r="C257" s="145"/>
      <c r="D257" s="145"/>
    </row>
    <row r="258" spans="2:4" x14ac:dyDescent="0.15">
      <c r="B258" s="112"/>
      <c r="C258" s="145"/>
      <c r="D258" s="145"/>
    </row>
    <row r="259" spans="2:4" x14ac:dyDescent="0.15">
      <c r="B259" s="112"/>
      <c r="C259" s="145"/>
      <c r="D259" s="145"/>
    </row>
    <row r="260" spans="2:4" x14ac:dyDescent="0.15">
      <c r="B260" s="112"/>
      <c r="C260" s="145"/>
      <c r="D260" s="145"/>
    </row>
    <row r="261" spans="2:4" x14ac:dyDescent="0.15">
      <c r="B261" s="112"/>
      <c r="C261" s="145"/>
      <c r="D261" s="145"/>
    </row>
    <row r="262" spans="2:4" x14ac:dyDescent="0.15">
      <c r="B262" s="112"/>
      <c r="C262" s="145"/>
      <c r="D262" s="145"/>
    </row>
    <row r="263" spans="2:4" x14ac:dyDescent="0.15">
      <c r="B263" s="112"/>
      <c r="C263" s="145"/>
      <c r="D263" s="145"/>
    </row>
    <row r="264" spans="2:4" x14ac:dyDescent="0.15">
      <c r="B264" s="112"/>
      <c r="C264" s="145"/>
      <c r="D264" s="145"/>
    </row>
    <row r="265" spans="2:4" x14ac:dyDescent="0.15">
      <c r="B265" s="112"/>
      <c r="C265" s="145"/>
      <c r="D265" s="145"/>
    </row>
    <row r="266" spans="2:4" x14ac:dyDescent="0.15">
      <c r="B266" s="112"/>
      <c r="C266" s="145"/>
      <c r="D266" s="145"/>
    </row>
    <row r="267" spans="2:4" x14ac:dyDescent="0.15">
      <c r="B267" s="112"/>
      <c r="C267" s="145"/>
      <c r="D267" s="145"/>
    </row>
    <row r="268" spans="2:4" x14ac:dyDescent="0.15">
      <c r="B268" s="112"/>
      <c r="C268" s="145"/>
      <c r="D268" s="145"/>
    </row>
    <row r="269" spans="2:4" x14ac:dyDescent="0.15">
      <c r="B269" s="112"/>
      <c r="C269" s="145"/>
      <c r="D269" s="145"/>
    </row>
    <row r="270" spans="2:4" x14ac:dyDescent="0.15">
      <c r="B270" s="112"/>
      <c r="C270" s="145"/>
      <c r="D270" s="145"/>
    </row>
    <row r="271" spans="2:4" x14ac:dyDescent="0.15">
      <c r="B271" s="112"/>
      <c r="C271" s="145"/>
      <c r="D271" s="145"/>
    </row>
    <row r="272" spans="2:4" x14ac:dyDescent="0.15">
      <c r="B272" s="112"/>
      <c r="C272" s="145"/>
      <c r="D272" s="145"/>
    </row>
    <row r="273" spans="2:4" x14ac:dyDescent="0.15">
      <c r="B273" s="112"/>
      <c r="C273" s="145"/>
      <c r="D273" s="145"/>
    </row>
    <row r="274" spans="2:4" x14ac:dyDescent="0.15">
      <c r="B274" s="112"/>
      <c r="C274" s="145"/>
      <c r="D274" s="145"/>
    </row>
    <row r="275" spans="2:4" x14ac:dyDescent="0.15">
      <c r="B275" s="112"/>
      <c r="C275" s="145"/>
      <c r="D275" s="145"/>
    </row>
    <row r="276" spans="2:4" x14ac:dyDescent="0.15">
      <c r="B276" s="112"/>
      <c r="C276" s="145"/>
      <c r="D276" s="145"/>
    </row>
    <row r="277" spans="2:4" x14ac:dyDescent="0.15">
      <c r="B277" s="112"/>
      <c r="C277" s="145"/>
      <c r="D277" s="145"/>
    </row>
    <row r="278" spans="2:4" x14ac:dyDescent="0.15">
      <c r="B278" s="112"/>
      <c r="C278" s="145"/>
      <c r="D278" s="145"/>
    </row>
    <row r="279" spans="2:4" x14ac:dyDescent="0.15">
      <c r="B279" s="112"/>
      <c r="C279" s="145"/>
      <c r="D279" s="145"/>
    </row>
    <row r="280" spans="2:4" x14ac:dyDescent="0.15">
      <c r="B280" s="112"/>
      <c r="C280" s="145"/>
      <c r="D280" s="145"/>
    </row>
    <row r="281" spans="2:4" x14ac:dyDescent="0.15">
      <c r="B281" s="112"/>
      <c r="C281" s="145"/>
      <c r="D281" s="145"/>
    </row>
    <row r="282" spans="2:4" x14ac:dyDescent="0.15">
      <c r="B282" s="112"/>
      <c r="C282" s="145"/>
      <c r="D282" s="145"/>
    </row>
    <row r="283" spans="2:4" x14ac:dyDescent="0.15">
      <c r="B283" s="112"/>
      <c r="C283" s="145"/>
      <c r="D283" s="145"/>
    </row>
    <row r="284" spans="2:4" x14ac:dyDescent="0.15">
      <c r="B284" s="112"/>
      <c r="C284" s="145"/>
      <c r="D284" s="145"/>
    </row>
    <row r="285" spans="2:4" x14ac:dyDescent="0.15">
      <c r="B285" s="112"/>
      <c r="C285" s="145"/>
      <c r="D285" s="145"/>
    </row>
    <row r="286" spans="2:4" x14ac:dyDescent="0.15">
      <c r="B286" s="112"/>
      <c r="C286" s="145"/>
      <c r="D286" s="145"/>
    </row>
    <row r="287" spans="2:4" x14ac:dyDescent="0.15">
      <c r="B287" s="112"/>
      <c r="C287" s="145"/>
      <c r="D287" s="145"/>
    </row>
    <row r="288" spans="2:4" x14ac:dyDescent="0.15">
      <c r="B288" s="112"/>
      <c r="C288" s="145"/>
      <c r="D288" s="145"/>
    </row>
    <row r="289" spans="2:4" x14ac:dyDescent="0.15">
      <c r="B289" s="112"/>
      <c r="C289" s="145"/>
      <c r="D289" s="145"/>
    </row>
    <row r="290" spans="2:4" x14ac:dyDescent="0.15">
      <c r="B290" s="112"/>
      <c r="C290" s="145"/>
      <c r="D290" s="145"/>
    </row>
    <row r="291" spans="2:4" x14ac:dyDescent="0.15">
      <c r="B291" s="112"/>
      <c r="C291" s="145"/>
      <c r="D291" s="145"/>
    </row>
    <row r="292" spans="2:4" x14ac:dyDescent="0.15">
      <c r="B292" s="112"/>
      <c r="C292" s="145"/>
      <c r="D292" s="145"/>
    </row>
    <row r="293" spans="2:4" x14ac:dyDescent="0.15">
      <c r="B293" s="112"/>
      <c r="C293" s="145"/>
      <c r="D293" s="145"/>
    </row>
    <row r="294" spans="2:4" x14ac:dyDescent="0.15">
      <c r="B294" s="112"/>
      <c r="C294" s="145"/>
      <c r="D294" s="145"/>
    </row>
    <row r="295" spans="2:4" x14ac:dyDescent="0.15">
      <c r="B295" s="112"/>
      <c r="C295" s="145"/>
      <c r="D295" s="145"/>
    </row>
    <row r="296" spans="2:4" x14ac:dyDescent="0.15">
      <c r="B296" s="112"/>
      <c r="C296" s="145"/>
      <c r="D296" s="145"/>
    </row>
    <row r="297" spans="2:4" x14ac:dyDescent="0.15">
      <c r="B297" s="112"/>
      <c r="C297" s="145"/>
      <c r="D297" s="145"/>
    </row>
    <row r="298" spans="2:4" x14ac:dyDescent="0.15">
      <c r="B298" s="112"/>
      <c r="C298" s="145"/>
      <c r="D298" s="145"/>
    </row>
    <row r="299" spans="2:4" x14ac:dyDescent="0.15">
      <c r="B299" s="112"/>
      <c r="C299" s="145"/>
      <c r="D299" s="145"/>
    </row>
    <row r="300" spans="2:4" x14ac:dyDescent="0.15">
      <c r="B300" s="112"/>
      <c r="C300" s="145"/>
      <c r="D300" s="145"/>
    </row>
    <row r="301" spans="2:4" x14ac:dyDescent="0.15">
      <c r="B301" s="112"/>
      <c r="C301" s="145"/>
      <c r="D301" s="145"/>
    </row>
    <row r="302" spans="2:4" x14ac:dyDescent="0.15">
      <c r="B302" s="112"/>
      <c r="C302" s="145"/>
      <c r="D302" s="145"/>
    </row>
    <row r="303" spans="2:4" x14ac:dyDescent="0.15">
      <c r="B303" s="112"/>
      <c r="C303" s="145"/>
      <c r="D303" s="145"/>
    </row>
    <row r="304" spans="2:4" x14ac:dyDescent="0.15">
      <c r="B304" s="112"/>
      <c r="C304" s="145"/>
      <c r="D304" s="145"/>
    </row>
    <row r="305" spans="2:4" x14ac:dyDescent="0.15">
      <c r="B305" s="112"/>
      <c r="C305" s="145"/>
      <c r="D305" s="145"/>
    </row>
    <row r="306" spans="2:4" x14ac:dyDescent="0.15">
      <c r="B306" s="112"/>
      <c r="C306" s="145"/>
      <c r="D306" s="145"/>
    </row>
    <row r="307" spans="2:4" x14ac:dyDescent="0.15">
      <c r="B307" s="112"/>
      <c r="C307" s="145"/>
      <c r="D307" s="145"/>
    </row>
    <row r="308" spans="2:4" x14ac:dyDescent="0.15">
      <c r="B308" s="112"/>
      <c r="C308" s="145"/>
      <c r="D308" s="145"/>
    </row>
    <row r="309" spans="2:4" x14ac:dyDescent="0.15">
      <c r="B309" s="112"/>
      <c r="C309" s="145"/>
      <c r="D309" s="145"/>
    </row>
    <row r="310" spans="2:4" x14ac:dyDescent="0.15">
      <c r="B310" s="112"/>
      <c r="C310" s="145"/>
      <c r="D310" s="145"/>
    </row>
    <row r="311" spans="2:4" x14ac:dyDescent="0.15">
      <c r="B311" s="112"/>
      <c r="C311" s="145"/>
      <c r="D311" s="145"/>
    </row>
    <row r="312" spans="2:4" x14ac:dyDescent="0.15">
      <c r="B312" s="112"/>
      <c r="C312" s="145"/>
      <c r="D312" s="145"/>
    </row>
    <row r="313" spans="2:4" x14ac:dyDescent="0.15">
      <c r="B313" s="112"/>
      <c r="C313" s="145"/>
      <c r="D313" s="145"/>
    </row>
    <row r="314" spans="2:4" x14ac:dyDescent="0.15">
      <c r="B314" s="112"/>
      <c r="C314" s="145"/>
      <c r="D314" s="145"/>
    </row>
    <row r="315" spans="2:4" x14ac:dyDescent="0.15">
      <c r="B315" s="112"/>
      <c r="C315" s="145"/>
      <c r="D315" s="145"/>
    </row>
    <row r="316" spans="2:4" x14ac:dyDescent="0.15">
      <c r="B316" s="112"/>
      <c r="C316" s="145"/>
      <c r="D316" s="145"/>
    </row>
    <row r="317" spans="2:4" x14ac:dyDescent="0.15">
      <c r="B317" s="112"/>
      <c r="C317" s="145"/>
      <c r="D317" s="145"/>
    </row>
    <row r="318" spans="2:4" x14ac:dyDescent="0.15">
      <c r="B318" s="112"/>
      <c r="C318" s="145"/>
      <c r="D318" s="145"/>
    </row>
    <row r="319" spans="2:4" x14ac:dyDescent="0.15">
      <c r="B319" s="112"/>
      <c r="C319" s="145"/>
      <c r="D319" s="145"/>
    </row>
    <row r="320" spans="2:4" x14ac:dyDescent="0.15">
      <c r="B320" s="112"/>
      <c r="C320" s="145"/>
      <c r="D320" s="145"/>
    </row>
    <row r="321" spans="2:4" x14ac:dyDescent="0.15">
      <c r="B321" s="112"/>
      <c r="C321" s="145"/>
      <c r="D321" s="145"/>
    </row>
    <row r="322" spans="2:4" x14ac:dyDescent="0.15">
      <c r="B322" s="112"/>
      <c r="C322" s="145"/>
      <c r="D322" s="145"/>
    </row>
    <row r="323" spans="2:4" x14ac:dyDescent="0.15">
      <c r="B323" s="112"/>
      <c r="C323" s="145"/>
      <c r="D323" s="145"/>
    </row>
    <row r="324" spans="2:4" x14ac:dyDescent="0.15">
      <c r="B324" s="112"/>
      <c r="C324" s="145"/>
      <c r="D324" s="145"/>
    </row>
    <row r="325" spans="2:4" x14ac:dyDescent="0.15">
      <c r="B325" s="112"/>
      <c r="C325" s="145"/>
      <c r="D325" s="145"/>
    </row>
    <row r="326" spans="2:4" x14ac:dyDescent="0.15">
      <c r="B326" s="112"/>
      <c r="C326" s="145"/>
      <c r="D326" s="145"/>
    </row>
    <row r="327" spans="2:4" x14ac:dyDescent="0.15">
      <c r="B327" s="112"/>
      <c r="C327" s="145"/>
      <c r="D327" s="145"/>
    </row>
    <row r="328" spans="2:4" x14ac:dyDescent="0.15">
      <c r="B328" s="112"/>
      <c r="C328" s="145"/>
      <c r="D328" s="145"/>
    </row>
    <row r="329" spans="2:4" x14ac:dyDescent="0.15">
      <c r="B329" s="112"/>
      <c r="C329" s="145"/>
      <c r="D329" s="145"/>
    </row>
    <row r="330" spans="2:4" x14ac:dyDescent="0.15">
      <c r="B330" s="112"/>
      <c r="C330" s="145"/>
      <c r="D330" s="145"/>
    </row>
    <row r="331" spans="2:4" x14ac:dyDescent="0.15">
      <c r="B331" s="112"/>
      <c r="C331" s="145"/>
      <c r="D331" s="145"/>
    </row>
    <row r="332" spans="2:4" x14ac:dyDescent="0.15">
      <c r="B332" s="112"/>
      <c r="C332" s="145"/>
      <c r="D332" s="145"/>
    </row>
    <row r="333" spans="2:4" x14ac:dyDescent="0.15">
      <c r="B333" s="112"/>
      <c r="C333" s="145"/>
      <c r="D333" s="145"/>
    </row>
    <row r="334" spans="2:4" x14ac:dyDescent="0.15">
      <c r="B334" s="112"/>
      <c r="C334" s="145"/>
      <c r="D334" s="145"/>
    </row>
    <row r="335" spans="2:4" x14ac:dyDescent="0.15">
      <c r="B335" s="112"/>
      <c r="C335" s="145"/>
      <c r="D335" s="145"/>
    </row>
    <row r="336" spans="2:4" x14ac:dyDescent="0.15">
      <c r="B336" s="112"/>
      <c r="C336" s="145"/>
      <c r="D336" s="145"/>
    </row>
    <row r="337" spans="2:4" x14ac:dyDescent="0.15">
      <c r="B337" s="112"/>
      <c r="C337" s="145"/>
      <c r="D337" s="145"/>
    </row>
    <row r="338" spans="2:4" x14ac:dyDescent="0.15">
      <c r="B338" s="112"/>
      <c r="C338" s="145"/>
      <c r="D338" s="145"/>
    </row>
    <row r="339" spans="2:4" x14ac:dyDescent="0.15">
      <c r="B339" s="112"/>
      <c r="C339" s="145"/>
      <c r="D339" s="145"/>
    </row>
    <row r="340" spans="2:4" x14ac:dyDescent="0.15">
      <c r="B340" s="112"/>
      <c r="C340" s="145"/>
      <c r="D340" s="145"/>
    </row>
    <row r="341" spans="2:4" x14ac:dyDescent="0.15">
      <c r="B341" s="112"/>
      <c r="C341" s="145"/>
      <c r="D341" s="145"/>
    </row>
    <row r="342" spans="2:4" x14ac:dyDescent="0.15">
      <c r="B342" s="112"/>
      <c r="C342" s="145"/>
      <c r="D342" s="145"/>
    </row>
    <row r="343" spans="2:4" x14ac:dyDescent="0.15">
      <c r="B343" s="112"/>
      <c r="C343" s="145"/>
      <c r="D343" s="145"/>
    </row>
    <row r="344" spans="2:4" x14ac:dyDescent="0.15">
      <c r="B344" s="112"/>
      <c r="C344" s="145"/>
      <c r="D344" s="145"/>
    </row>
    <row r="345" spans="2:4" x14ac:dyDescent="0.15">
      <c r="B345" s="112"/>
      <c r="C345" s="145"/>
      <c r="D345" s="145"/>
    </row>
    <row r="346" spans="2:4" x14ac:dyDescent="0.15">
      <c r="B346" s="112"/>
      <c r="C346" s="145"/>
      <c r="D346" s="145"/>
    </row>
    <row r="347" spans="2:4" x14ac:dyDescent="0.15">
      <c r="B347" s="112"/>
      <c r="C347" s="145"/>
      <c r="D347" s="145"/>
    </row>
    <row r="348" spans="2:4" x14ac:dyDescent="0.15">
      <c r="B348" s="112"/>
      <c r="C348" s="145"/>
      <c r="D348" s="145"/>
    </row>
    <row r="349" spans="2:4" x14ac:dyDescent="0.15">
      <c r="B349" s="112"/>
      <c r="C349" s="145"/>
      <c r="D349" s="145"/>
    </row>
    <row r="350" spans="2:4" x14ac:dyDescent="0.15">
      <c r="B350" s="112"/>
      <c r="C350" s="145"/>
      <c r="D350" s="145"/>
    </row>
    <row r="351" spans="2:4" x14ac:dyDescent="0.15">
      <c r="B351" s="112"/>
      <c r="C351" s="145"/>
      <c r="D351" s="145"/>
    </row>
    <row r="352" spans="2:4" x14ac:dyDescent="0.15">
      <c r="B352" s="112"/>
      <c r="C352" s="145"/>
      <c r="D352" s="145"/>
    </row>
    <row r="353" spans="2:4" x14ac:dyDescent="0.15">
      <c r="B353" s="112"/>
      <c r="C353" s="145"/>
      <c r="D353" s="145"/>
    </row>
    <row r="354" spans="2:4" x14ac:dyDescent="0.15">
      <c r="B354" s="112"/>
      <c r="C354" s="145"/>
      <c r="D354" s="145"/>
    </row>
    <row r="355" spans="2:4" x14ac:dyDescent="0.15">
      <c r="B355" s="112"/>
      <c r="C355" s="145"/>
      <c r="D355" s="145"/>
    </row>
    <row r="356" spans="2:4" x14ac:dyDescent="0.15">
      <c r="B356" s="112"/>
      <c r="C356" s="145"/>
      <c r="D356" s="145"/>
    </row>
    <row r="357" spans="2:4" x14ac:dyDescent="0.15">
      <c r="B357" s="112"/>
      <c r="C357" s="145"/>
      <c r="D357" s="145"/>
    </row>
    <row r="358" spans="2:4" x14ac:dyDescent="0.15">
      <c r="B358" s="112"/>
      <c r="C358" s="145"/>
      <c r="D358" s="145"/>
    </row>
    <row r="359" spans="2:4" x14ac:dyDescent="0.15">
      <c r="B359" s="112"/>
      <c r="C359" s="145"/>
      <c r="D359" s="145"/>
    </row>
    <row r="360" spans="2:4" x14ac:dyDescent="0.15">
      <c r="B360" s="112"/>
      <c r="C360" s="145"/>
      <c r="D360" s="145"/>
    </row>
    <row r="361" spans="2:4" x14ac:dyDescent="0.15">
      <c r="B361" s="112"/>
      <c r="C361" s="145"/>
      <c r="D361" s="145"/>
    </row>
    <row r="362" spans="2:4" x14ac:dyDescent="0.15">
      <c r="B362" s="112"/>
      <c r="C362" s="145"/>
      <c r="D362" s="145"/>
    </row>
    <row r="363" spans="2:4" x14ac:dyDescent="0.15">
      <c r="B363" s="112"/>
      <c r="C363" s="145"/>
      <c r="D363" s="145"/>
    </row>
    <row r="364" spans="2:4" x14ac:dyDescent="0.15">
      <c r="B364" s="112"/>
      <c r="C364" s="145"/>
      <c r="D364" s="145"/>
    </row>
    <row r="365" spans="2:4" x14ac:dyDescent="0.15">
      <c r="B365" s="112"/>
      <c r="C365" s="145"/>
      <c r="D365" s="145"/>
    </row>
    <row r="366" spans="2:4" x14ac:dyDescent="0.15">
      <c r="B366" s="112"/>
      <c r="C366" s="145"/>
      <c r="D366" s="145"/>
    </row>
    <row r="367" spans="2:4" x14ac:dyDescent="0.15">
      <c r="B367" s="112"/>
      <c r="C367" s="145"/>
      <c r="D367" s="145"/>
    </row>
    <row r="368" spans="2:4" x14ac:dyDescent="0.15">
      <c r="B368" s="112"/>
      <c r="C368" s="145"/>
      <c r="D368" s="145"/>
    </row>
    <row r="369" spans="2:4" x14ac:dyDescent="0.15">
      <c r="B369" s="112"/>
      <c r="C369" s="145"/>
      <c r="D369" s="145"/>
    </row>
    <row r="370" spans="2:4" x14ac:dyDescent="0.15">
      <c r="B370" s="112"/>
      <c r="C370" s="145"/>
      <c r="D370" s="145"/>
    </row>
    <row r="371" spans="2:4" x14ac:dyDescent="0.15">
      <c r="B371" s="112"/>
      <c r="C371" s="145"/>
      <c r="D371" s="145"/>
    </row>
    <row r="372" spans="2:4" x14ac:dyDescent="0.15">
      <c r="B372" s="112"/>
      <c r="C372" s="145"/>
      <c r="D372" s="145"/>
    </row>
    <row r="373" spans="2:4" x14ac:dyDescent="0.15">
      <c r="B373" s="112"/>
      <c r="C373" s="145"/>
      <c r="D373" s="145"/>
    </row>
    <row r="374" spans="2:4" x14ac:dyDescent="0.15">
      <c r="B374" s="112"/>
      <c r="C374" s="145"/>
      <c r="D374" s="145"/>
    </row>
    <row r="375" spans="2:4" x14ac:dyDescent="0.15">
      <c r="B375" s="112"/>
      <c r="C375" s="145"/>
      <c r="D375" s="145"/>
    </row>
    <row r="376" spans="2:4" x14ac:dyDescent="0.15">
      <c r="B376" s="112"/>
      <c r="C376" s="145"/>
      <c r="D376" s="145"/>
    </row>
    <row r="377" spans="2:4" x14ac:dyDescent="0.15">
      <c r="B377" s="112"/>
      <c r="C377" s="145"/>
      <c r="D377" s="145"/>
    </row>
    <row r="378" spans="2:4" x14ac:dyDescent="0.15">
      <c r="B378" s="112"/>
      <c r="C378" s="145"/>
      <c r="D378" s="145"/>
    </row>
    <row r="379" spans="2:4" x14ac:dyDescent="0.15">
      <c r="B379" s="112"/>
      <c r="C379" s="145"/>
      <c r="D379" s="145"/>
    </row>
    <row r="380" spans="2:4" x14ac:dyDescent="0.15">
      <c r="B380" s="112"/>
      <c r="C380" s="145"/>
      <c r="D380" s="145"/>
    </row>
    <row r="381" spans="2:4" x14ac:dyDescent="0.15">
      <c r="B381" s="112"/>
      <c r="C381" s="145"/>
      <c r="D381" s="145"/>
    </row>
    <row r="382" spans="2:4" x14ac:dyDescent="0.15">
      <c r="B382" s="112"/>
      <c r="C382" s="145"/>
      <c r="D382" s="145"/>
    </row>
    <row r="383" spans="2:4" x14ac:dyDescent="0.15">
      <c r="B383" s="112"/>
      <c r="C383" s="145"/>
      <c r="D383" s="145"/>
    </row>
    <row r="384" spans="2:4" x14ac:dyDescent="0.15">
      <c r="B384" s="112"/>
      <c r="C384" s="145"/>
      <c r="D384" s="145"/>
    </row>
    <row r="385" spans="2:4" x14ac:dyDescent="0.15">
      <c r="B385" s="112"/>
      <c r="C385" s="145"/>
      <c r="D385" s="145"/>
    </row>
    <row r="386" spans="2:4" x14ac:dyDescent="0.15">
      <c r="B386" s="112"/>
      <c r="C386" s="145"/>
      <c r="D386" s="145"/>
    </row>
    <row r="387" spans="2:4" x14ac:dyDescent="0.15">
      <c r="B387" s="112"/>
      <c r="C387" s="145"/>
      <c r="D387" s="145"/>
    </row>
    <row r="388" spans="2:4" x14ac:dyDescent="0.15">
      <c r="B388" s="112"/>
      <c r="C388" s="145"/>
      <c r="D388" s="145"/>
    </row>
    <row r="389" spans="2:4" x14ac:dyDescent="0.15">
      <c r="B389" s="112"/>
      <c r="C389" s="145"/>
      <c r="D389" s="145"/>
    </row>
    <row r="390" spans="2:4" x14ac:dyDescent="0.15">
      <c r="B390" s="112"/>
      <c r="C390" s="145"/>
      <c r="D390" s="145"/>
    </row>
    <row r="391" spans="2:4" x14ac:dyDescent="0.15">
      <c r="B391" s="112"/>
      <c r="C391" s="145"/>
      <c r="D391" s="145"/>
    </row>
    <row r="392" spans="2:4" x14ac:dyDescent="0.15">
      <c r="B392" s="112"/>
      <c r="C392" s="145"/>
      <c r="D392" s="145"/>
    </row>
    <row r="393" spans="2:4" x14ac:dyDescent="0.15">
      <c r="B393" s="112"/>
      <c r="C393" s="145"/>
      <c r="D393" s="145"/>
    </row>
    <row r="394" spans="2:4" x14ac:dyDescent="0.15">
      <c r="B394" s="112"/>
      <c r="C394" s="145"/>
      <c r="D394" s="145"/>
    </row>
    <row r="395" spans="2:4" x14ac:dyDescent="0.15">
      <c r="B395" s="112"/>
      <c r="C395" s="145"/>
      <c r="D395" s="145"/>
    </row>
    <row r="396" spans="2:4" x14ac:dyDescent="0.15">
      <c r="B396" s="112"/>
      <c r="C396" s="145"/>
      <c r="D396" s="145"/>
    </row>
    <row r="397" spans="2:4" x14ac:dyDescent="0.15">
      <c r="B397" s="112"/>
      <c r="C397" s="145"/>
      <c r="D397" s="145"/>
    </row>
    <row r="398" spans="2:4" x14ac:dyDescent="0.15">
      <c r="B398" s="112"/>
      <c r="C398" s="145"/>
      <c r="D398" s="145"/>
    </row>
    <row r="399" spans="2:4" x14ac:dyDescent="0.15">
      <c r="B399" s="112"/>
      <c r="C399" s="145"/>
      <c r="D399" s="145"/>
    </row>
    <row r="400" spans="2:4" x14ac:dyDescent="0.15">
      <c r="B400" s="112"/>
      <c r="C400" s="145"/>
      <c r="D400" s="145"/>
    </row>
    <row r="401" spans="2:4" x14ac:dyDescent="0.15">
      <c r="B401" s="112"/>
      <c r="C401" s="145"/>
      <c r="D401" s="145"/>
    </row>
    <row r="402" spans="2:4" x14ac:dyDescent="0.15">
      <c r="B402" s="112"/>
      <c r="C402" s="145"/>
      <c r="D402" s="145"/>
    </row>
    <row r="403" spans="2:4" x14ac:dyDescent="0.15">
      <c r="B403" s="112"/>
      <c r="C403" s="145"/>
      <c r="D403" s="145"/>
    </row>
    <row r="404" spans="2:4" x14ac:dyDescent="0.15">
      <c r="B404" s="112"/>
      <c r="C404" s="145"/>
      <c r="D404" s="145"/>
    </row>
    <row r="405" spans="2:4" x14ac:dyDescent="0.15">
      <c r="B405" s="112"/>
      <c r="C405" s="145"/>
      <c r="D405" s="145"/>
    </row>
    <row r="406" spans="2:4" x14ac:dyDescent="0.15">
      <c r="B406" s="112"/>
      <c r="C406" s="145"/>
      <c r="D406" s="145"/>
    </row>
    <row r="407" spans="2:4" x14ac:dyDescent="0.15">
      <c r="B407" s="112"/>
      <c r="C407" s="145"/>
      <c r="D407" s="145"/>
    </row>
    <row r="408" spans="2:4" x14ac:dyDescent="0.15">
      <c r="B408" s="112"/>
      <c r="C408" s="145"/>
      <c r="D408" s="145"/>
    </row>
    <row r="409" spans="2:4" x14ac:dyDescent="0.15">
      <c r="B409" s="112"/>
      <c r="C409" s="145"/>
      <c r="D409" s="145"/>
    </row>
    <row r="410" spans="2:4" x14ac:dyDescent="0.15">
      <c r="B410" s="112"/>
      <c r="C410" s="145"/>
      <c r="D410" s="145"/>
    </row>
    <row r="411" spans="2:4" x14ac:dyDescent="0.15">
      <c r="B411" s="112"/>
      <c r="C411" s="145"/>
      <c r="D411" s="145"/>
    </row>
    <row r="412" spans="2:4" x14ac:dyDescent="0.15">
      <c r="B412" s="112"/>
      <c r="C412" s="145"/>
      <c r="D412" s="145"/>
    </row>
    <row r="413" spans="2:4" x14ac:dyDescent="0.15">
      <c r="B413" s="112"/>
      <c r="C413" s="145"/>
      <c r="D413" s="145"/>
    </row>
    <row r="414" spans="2:4" x14ac:dyDescent="0.15">
      <c r="B414" s="112"/>
      <c r="C414" s="145"/>
      <c r="D414" s="145"/>
    </row>
    <row r="415" spans="2:4" x14ac:dyDescent="0.15">
      <c r="B415" s="112"/>
      <c r="C415" s="145"/>
      <c r="D415" s="145"/>
    </row>
    <row r="416" spans="2:4" x14ac:dyDescent="0.15">
      <c r="B416" s="112"/>
      <c r="C416" s="145"/>
      <c r="D416" s="145"/>
    </row>
    <row r="417" spans="2:4" x14ac:dyDescent="0.15">
      <c r="B417" s="112"/>
      <c r="C417" s="145"/>
      <c r="D417" s="145"/>
    </row>
    <row r="418" spans="2:4" x14ac:dyDescent="0.15">
      <c r="B418" s="112"/>
      <c r="C418" s="145"/>
      <c r="D418" s="145"/>
    </row>
    <row r="419" spans="2:4" x14ac:dyDescent="0.15">
      <c r="B419" s="112"/>
      <c r="C419" s="145"/>
      <c r="D419" s="145"/>
    </row>
    <row r="420" spans="2:4" x14ac:dyDescent="0.15">
      <c r="B420" s="112"/>
      <c r="C420" s="145"/>
      <c r="D420" s="145"/>
    </row>
    <row r="421" spans="2:4" x14ac:dyDescent="0.15">
      <c r="B421" s="112"/>
      <c r="C421" s="145"/>
      <c r="D421" s="145"/>
    </row>
    <row r="422" spans="2:4" x14ac:dyDescent="0.15">
      <c r="B422" s="112"/>
      <c r="C422" s="145"/>
      <c r="D422" s="145"/>
    </row>
    <row r="423" spans="2:4" x14ac:dyDescent="0.15">
      <c r="B423" s="112"/>
      <c r="C423" s="145"/>
      <c r="D423" s="145"/>
    </row>
    <row r="424" spans="2:4" x14ac:dyDescent="0.15">
      <c r="B424" s="112"/>
      <c r="C424" s="145"/>
      <c r="D424" s="145"/>
    </row>
    <row r="425" spans="2:4" x14ac:dyDescent="0.15">
      <c r="B425" s="112"/>
      <c r="C425" s="145"/>
      <c r="D425" s="145"/>
    </row>
    <row r="426" spans="2:4" x14ac:dyDescent="0.15">
      <c r="B426" s="112"/>
      <c r="C426" s="145"/>
      <c r="D426" s="145"/>
    </row>
    <row r="427" spans="2:4" x14ac:dyDescent="0.15">
      <c r="B427" s="112"/>
      <c r="C427" s="145"/>
      <c r="D427" s="145"/>
    </row>
    <row r="428" spans="2:4" x14ac:dyDescent="0.15">
      <c r="B428" s="112"/>
      <c r="C428" s="145"/>
      <c r="D428" s="145"/>
    </row>
    <row r="429" spans="2:4" x14ac:dyDescent="0.15">
      <c r="B429" s="112"/>
      <c r="C429" s="145"/>
      <c r="D429" s="145"/>
    </row>
    <row r="430" spans="2:4" x14ac:dyDescent="0.15">
      <c r="B430" s="112"/>
      <c r="C430" s="145"/>
      <c r="D430" s="145"/>
    </row>
    <row r="431" spans="2:4" x14ac:dyDescent="0.15">
      <c r="B431" s="112"/>
      <c r="C431" s="145"/>
      <c r="D431" s="145"/>
    </row>
    <row r="432" spans="2:4" x14ac:dyDescent="0.15">
      <c r="B432" s="112"/>
      <c r="C432" s="145"/>
      <c r="D432" s="145"/>
    </row>
    <row r="433" spans="2:4" x14ac:dyDescent="0.15">
      <c r="B433" s="112"/>
      <c r="C433" s="145"/>
      <c r="D433" s="145"/>
    </row>
    <row r="434" spans="2:4" x14ac:dyDescent="0.15">
      <c r="B434" s="112"/>
      <c r="C434" s="145"/>
      <c r="D434" s="145"/>
    </row>
    <row r="435" spans="2:4" x14ac:dyDescent="0.15">
      <c r="B435" s="112"/>
      <c r="C435" s="145"/>
      <c r="D435" s="145"/>
    </row>
    <row r="436" spans="2:4" x14ac:dyDescent="0.15">
      <c r="B436" s="112"/>
      <c r="C436" s="145"/>
      <c r="D436" s="145"/>
    </row>
  </sheetData>
  <sheetProtection password="CC33" sheet="1" objects="1" scenarios="1" selectLockedCells="1"/>
  <mergeCells count="10">
    <mergeCell ref="A2:E2"/>
    <mergeCell ref="B149:D149"/>
    <mergeCell ref="B151:D151"/>
    <mergeCell ref="B153:D153"/>
    <mergeCell ref="B145:D145"/>
    <mergeCell ref="B3:E3"/>
    <mergeCell ref="B147:E147"/>
    <mergeCell ref="B35:E35"/>
    <mergeCell ref="B4:E4"/>
    <mergeCell ref="B33:C33"/>
  </mergeCells>
  <phoneticPr fontId="3" type="noConversion"/>
  <pageMargins left="0.75" right="0.75" top="1" bottom="1" header="0.5" footer="0.5"/>
  <pageSetup scale="81" fitToHeight="3"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B1:BX538"/>
  <sheetViews>
    <sheetView showGridLines="0" workbookViewId="0">
      <pane xSplit="1" ySplit="2" topLeftCell="B3" activePane="bottomRight" state="frozen"/>
      <selection pane="topRight" activeCell="B1" sqref="B1"/>
      <selection pane="bottomLeft" activeCell="A3" sqref="A3"/>
      <selection pane="bottomRight" activeCell="B244" sqref="B244:D244"/>
    </sheetView>
  </sheetViews>
  <sheetFormatPr baseColWidth="10" defaultColWidth="8.83203125" defaultRowHeight="16" x14ac:dyDescent="0.2"/>
  <cols>
    <col min="1" max="1" width="7" style="121" customWidth="1"/>
    <col min="2" max="2" width="30" style="383" customWidth="1"/>
    <col min="3" max="3" width="9.5" style="343" bestFit="1" customWidth="1"/>
    <col min="4" max="6" width="10.33203125" style="343" bestFit="1" customWidth="1"/>
    <col min="7" max="9" width="11.33203125" style="343" bestFit="1" customWidth="1"/>
    <col min="10" max="76" width="8.83203125" style="121" customWidth="1"/>
    <col min="77" max="16384" width="8.83203125" style="121"/>
  </cols>
  <sheetData>
    <row r="1" spans="2:18" ht="54" customHeight="1" x14ac:dyDescent="0.2">
      <c r="B1" s="671"/>
      <c r="C1" s="671"/>
      <c r="D1" s="671"/>
      <c r="E1" s="671"/>
      <c r="F1" s="671"/>
      <c r="G1" s="671"/>
      <c r="H1" s="671"/>
    </row>
    <row r="2" spans="2:18" ht="46.75" customHeight="1" thickBot="1" x14ac:dyDescent="0.3">
      <c r="B2" s="672" t="s">
        <v>295</v>
      </c>
      <c r="C2" s="672"/>
      <c r="D2" s="672"/>
      <c r="E2" s="672"/>
      <c r="F2" s="672"/>
      <c r="G2" s="672"/>
      <c r="H2" s="672"/>
      <c r="I2" s="282"/>
      <c r="J2" s="282"/>
      <c r="K2" s="282"/>
      <c r="L2" s="282"/>
      <c r="M2" s="282"/>
      <c r="N2" s="282"/>
      <c r="O2" s="282"/>
      <c r="P2" s="282"/>
      <c r="Q2" s="282"/>
      <c r="R2" s="282"/>
    </row>
    <row r="3" spans="2:18" s="196" customFormat="1" ht="21" thickTop="1" x14ac:dyDescent="0.2">
      <c r="B3" s="665" t="s">
        <v>233</v>
      </c>
      <c r="C3" s="666"/>
      <c r="D3" s="666"/>
      <c r="E3" s="666"/>
      <c r="F3" s="666"/>
      <c r="G3" s="666"/>
      <c r="H3" s="667"/>
      <c r="I3" s="346"/>
    </row>
    <row r="4" spans="2:18" s="197" customFormat="1" ht="15" customHeight="1" x14ac:dyDescent="0.2">
      <c r="B4" s="600" t="s">
        <v>354</v>
      </c>
      <c r="C4" s="384"/>
      <c r="D4" s="384"/>
      <c r="E4" s="384"/>
      <c r="F4" s="384"/>
      <c r="G4" s="384"/>
      <c r="H4" s="414"/>
      <c r="I4" s="384"/>
    </row>
    <row r="5" spans="2:18" s="198" customFormat="1" ht="13" x14ac:dyDescent="0.15">
      <c r="B5" s="415" t="s">
        <v>324</v>
      </c>
      <c r="C5" s="407">
        <v>25000</v>
      </c>
      <c r="D5" s="407">
        <v>35000</v>
      </c>
      <c r="E5" s="407">
        <v>45000</v>
      </c>
      <c r="F5" s="407">
        <v>55000</v>
      </c>
      <c r="G5" s="407">
        <v>85000</v>
      </c>
      <c r="H5" s="416">
        <v>125000</v>
      </c>
      <c r="I5" s="384"/>
    </row>
    <row r="6" spans="2:18" s="197" customFormat="1" x14ac:dyDescent="0.2">
      <c r="B6" s="417"/>
      <c r="C6" s="408"/>
      <c r="D6" s="408"/>
      <c r="E6" s="408"/>
      <c r="F6" s="408"/>
      <c r="G6" s="408"/>
      <c r="H6" s="418"/>
      <c r="I6" s="384"/>
    </row>
    <row r="7" spans="2:18" s="87" customFormat="1" ht="13" x14ac:dyDescent="0.15">
      <c r="B7" s="419" t="s">
        <v>234</v>
      </c>
      <c r="C7" s="385">
        <v>0.1</v>
      </c>
      <c r="D7" s="385">
        <v>0.1</v>
      </c>
      <c r="E7" s="385">
        <v>0.1</v>
      </c>
      <c r="F7" s="385">
        <v>0.1</v>
      </c>
      <c r="G7" s="385">
        <v>0.1</v>
      </c>
      <c r="H7" s="420">
        <v>0.1</v>
      </c>
      <c r="I7" s="386"/>
    </row>
    <row r="8" spans="2:18" s="197" customFormat="1" x14ac:dyDescent="0.2">
      <c r="B8" s="417"/>
      <c r="C8" s="387"/>
      <c r="D8" s="387"/>
      <c r="E8" s="387"/>
      <c r="F8" s="387"/>
      <c r="G8" s="387"/>
      <c r="H8" s="421"/>
      <c r="I8" s="389"/>
    </row>
    <row r="9" spans="2:18" s="197" customFormat="1" x14ac:dyDescent="0.2">
      <c r="B9" s="419" t="s">
        <v>395</v>
      </c>
      <c r="C9" s="390">
        <f>'2015 Fed Tax Rates'!B16</f>
        <v>0</v>
      </c>
      <c r="D9" s="390">
        <f>'2015 Fed Tax Rates'!C16</f>
        <v>0</v>
      </c>
      <c r="E9" s="390">
        <f>'2015 Fed Tax Rates'!D16</f>
        <v>1.8666666666666668E-2</v>
      </c>
      <c r="F9" s="390">
        <f>'2015 Fed Tax Rates'!E16</f>
        <v>3.3454545454545452E-2</v>
      </c>
      <c r="G9" s="390">
        <f>'2015 Fed Tax Rates'!F16</f>
        <v>7.4558823529411761E-2</v>
      </c>
      <c r="H9" s="422">
        <f>'2015 Fed Tax Rates'!G16</f>
        <v>0.109496</v>
      </c>
      <c r="I9" s="389"/>
    </row>
    <row r="10" spans="2:18" ht="13" x14ac:dyDescent="0.15">
      <c r="B10" s="419" t="s">
        <v>396</v>
      </c>
      <c r="C10" s="390">
        <v>6.2E-2</v>
      </c>
      <c r="D10" s="390">
        <v>6.2E-2</v>
      </c>
      <c r="E10" s="390">
        <v>6.2E-2</v>
      </c>
      <c r="F10" s="390">
        <v>6.2E-2</v>
      </c>
      <c r="G10" s="390">
        <v>6.2E-2</v>
      </c>
      <c r="H10" s="422">
        <v>6.2E-2</v>
      </c>
      <c r="I10" s="386"/>
    </row>
    <row r="11" spans="2:18" ht="13" x14ac:dyDescent="0.15">
      <c r="B11" s="419" t="s">
        <v>397</v>
      </c>
      <c r="C11" s="390">
        <v>1.4500000000000001E-2</v>
      </c>
      <c r="D11" s="390">
        <v>1.4500000000000001E-2</v>
      </c>
      <c r="E11" s="390">
        <v>1.4500000000000001E-2</v>
      </c>
      <c r="F11" s="390">
        <v>1.4500000000000001E-2</v>
      </c>
      <c r="G11" s="390">
        <v>1.4500000000000001E-2</v>
      </c>
      <c r="H11" s="422">
        <v>1.4500000000000001E-2</v>
      </c>
      <c r="I11" s="386"/>
    </row>
    <row r="12" spans="2:18" ht="13" x14ac:dyDescent="0.15">
      <c r="B12" s="419" t="s">
        <v>398</v>
      </c>
      <c r="C12" s="390">
        <v>0</v>
      </c>
      <c r="D12" s="390">
        <v>0.02</v>
      </c>
      <c r="E12" s="390">
        <v>0.02</v>
      </c>
      <c r="F12" s="390">
        <v>0.02</v>
      </c>
      <c r="G12" s="390">
        <v>0.02</v>
      </c>
      <c r="H12" s="422">
        <v>0.02</v>
      </c>
      <c r="I12" s="386"/>
    </row>
    <row r="13" spans="2:18" ht="13" x14ac:dyDescent="0.15">
      <c r="B13" s="419" t="s">
        <v>399</v>
      </c>
      <c r="C13" s="390">
        <v>0</v>
      </c>
      <c r="D13" s="390">
        <v>0</v>
      </c>
      <c r="E13" s="390">
        <v>0</v>
      </c>
      <c r="F13" s="390">
        <v>0</v>
      </c>
      <c r="G13" s="390">
        <v>0</v>
      </c>
      <c r="H13" s="422">
        <v>0</v>
      </c>
      <c r="I13" s="386"/>
    </row>
    <row r="14" spans="2:18" ht="13" x14ac:dyDescent="0.15">
      <c r="B14" s="423" t="s">
        <v>335</v>
      </c>
      <c r="C14" s="409">
        <f>SUM(C9:C13)</f>
        <v>7.6499999999999999E-2</v>
      </c>
      <c r="D14" s="409">
        <f t="shared" ref="D14:H14" si="0">SUM(D9:D13)</f>
        <v>9.6500000000000002E-2</v>
      </c>
      <c r="E14" s="409">
        <f t="shared" si="0"/>
        <v>0.11516666666666667</v>
      </c>
      <c r="F14" s="409">
        <f t="shared" si="0"/>
        <v>0.12995454545454546</v>
      </c>
      <c r="G14" s="409">
        <f t="shared" si="0"/>
        <v>0.17105882352941176</v>
      </c>
      <c r="H14" s="523">
        <f t="shared" si="0"/>
        <v>0.20599599999999998</v>
      </c>
      <c r="I14" s="386"/>
    </row>
    <row r="15" spans="2:18" ht="13" x14ac:dyDescent="0.15">
      <c r="B15" s="417"/>
      <c r="C15" s="386"/>
      <c r="D15" s="386"/>
      <c r="E15" s="386"/>
      <c r="F15" s="386"/>
      <c r="G15" s="386"/>
      <c r="H15" s="430"/>
      <c r="I15" s="386"/>
    </row>
    <row r="16" spans="2:18" ht="13" x14ac:dyDescent="0.15">
      <c r="B16" s="673" t="s">
        <v>307</v>
      </c>
      <c r="C16" s="674"/>
      <c r="D16" s="674"/>
      <c r="E16" s="674"/>
      <c r="F16" s="674"/>
      <c r="G16" s="674"/>
      <c r="H16" s="675"/>
      <c r="I16" s="388"/>
    </row>
    <row r="17" spans="2:9" s="301" customFormat="1" ht="18" x14ac:dyDescent="0.2">
      <c r="B17" s="415" t="s">
        <v>325</v>
      </c>
      <c r="C17" s="407">
        <f>C5-(C5*C7)-(C5*(SUM(C9:C13)))</f>
        <v>20587.5</v>
      </c>
      <c r="D17" s="407">
        <f t="shared" ref="D17:H17" si="1">D5-(D5*D7)-(D5*(SUM(D9:D13)))</f>
        <v>28122.5</v>
      </c>
      <c r="E17" s="407">
        <f t="shared" si="1"/>
        <v>35317.5</v>
      </c>
      <c r="F17" s="407">
        <f t="shared" si="1"/>
        <v>42352.5</v>
      </c>
      <c r="G17" s="407">
        <f t="shared" si="1"/>
        <v>61960</v>
      </c>
      <c r="H17" s="416">
        <f t="shared" si="1"/>
        <v>86750.5</v>
      </c>
      <c r="I17" s="384"/>
    </row>
    <row r="18" spans="2:9" ht="12.5" customHeight="1" x14ac:dyDescent="0.15">
      <c r="B18" s="425"/>
      <c r="C18" s="410"/>
      <c r="D18" s="410"/>
      <c r="E18" s="410"/>
      <c r="F18" s="410"/>
      <c r="G18" s="410"/>
      <c r="H18" s="426"/>
      <c r="I18" s="388"/>
    </row>
    <row r="19" spans="2:9" s="87" customFormat="1" ht="13" x14ac:dyDescent="0.15">
      <c r="B19" s="428" t="s">
        <v>235</v>
      </c>
      <c r="C19" s="385">
        <v>0.38</v>
      </c>
      <c r="D19" s="385">
        <v>0.38</v>
      </c>
      <c r="E19" s="385">
        <v>0.34</v>
      </c>
      <c r="F19" s="385">
        <v>0.33</v>
      </c>
      <c r="G19" s="385">
        <v>0.32</v>
      </c>
      <c r="H19" s="420">
        <v>0.32</v>
      </c>
      <c r="I19" s="386"/>
    </row>
    <row r="20" spans="2:9" s="197" customFormat="1" x14ac:dyDescent="0.2">
      <c r="B20" s="428"/>
      <c r="C20" s="387"/>
      <c r="D20" s="387"/>
      <c r="E20" s="387"/>
      <c r="F20" s="387"/>
      <c r="G20" s="387"/>
      <c r="H20" s="421"/>
      <c r="I20" s="389"/>
    </row>
    <row r="21" spans="2:9" ht="13" x14ac:dyDescent="0.15">
      <c r="B21" s="428" t="s">
        <v>236</v>
      </c>
      <c r="C21" s="385">
        <v>0.15</v>
      </c>
      <c r="D21" s="385">
        <v>0.15</v>
      </c>
      <c r="E21" s="385">
        <v>0.14000000000000001</v>
      </c>
      <c r="F21" s="385">
        <v>0.14000000000000001</v>
      </c>
      <c r="G21" s="385">
        <v>0.14000000000000001</v>
      </c>
      <c r="H21" s="420">
        <v>0.14000000000000001</v>
      </c>
      <c r="I21" s="386"/>
    </row>
    <row r="22" spans="2:9" ht="13" x14ac:dyDescent="0.15">
      <c r="B22" s="428"/>
      <c r="C22" s="385"/>
      <c r="D22" s="385"/>
      <c r="E22" s="385"/>
      <c r="F22" s="385"/>
      <c r="G22" s="385"/>
      <c r="H22" s="420"/>
      <c r="I22" s="386"/>
    </row>
    <row r="23" spans="2:9" ht="13" x14ac:dyDescent="0.15">
      <c r="B23" s="428" t="s">
        <v>237</v>
      </c>
      <c r="C23" s="385">
        <v>0.14000000000000001</v>
      </c>
      <c r="D23" s="385">
        <v>0.14000000000000001</v>
      </c>
      <c r="E23" s="385">
        <v>0.12</v>
      </c>
      <c r="F23" s="385">
        <v>0.12</v>
      </c>
      <c r="G23" s="385">
        <v>0.11</v>
      </c>
      <c r="H23" s="420">
        <v>0.11</v>
      </c>
      <c r="I23" s="386"/>
    </row>
    <row r="24" spans="2:9" ht="13" x14ac:dyDescent="0.15">
      <c r="B24" s="428"/>
      <c r="C24" s="385"/>
      <c r="D24" s="385"/>
      <c r="E24" s="385"/>
      <c r="F24" s="385"/>
      <c r="G24" s="385"/>
      <c r="H24" s="420"/>
      <c r="I24" s="386"/>
    </row>
    <row r="25" spans="2:9" ht="13" x14ac:dyDescent="0.15">
      <c r="B25" s="428" t="s">
        <v>238</v>
      </c>
      <c r="C25" s="385">
        <v>0.05</v>
      </c>
      <c r="D25" s="385">
        <v>0.05</v>
      </c>
      <c r="E25" s="385">
        <v>0.05</v>
      </c>
      <c r="F25" s="385">
        <v>0.05</v>
      </c>
      <c r="G25" s="385">
        <v>0.05</v>
      </c>
      <c r="H25" s="420">
        <v>0.05</v>
      </c>
      <c r="I25" s="386"/>
    </row>
    <row r="26" spans="2:9" ht="13" x14ac:dyDescent="0.15">
      <c r="B26" s="428"/>
      <c r="C26" s="385"/>
      <c r="D26" s="385"/>
      <c r="E26" s="385"/>
      <c r="F26" s="385"/>
      <c r="G26" s="385"/>
      <c r="H26" s="420"/>
      <c r="I26" s="386"/>
    </row>
    <row r="27" spans="2:9" s="87" customFormat="1" ht="14.5" customHeight="1" x14ac:dyDescent="0.15">
      <c r="B27" s="427" t="s">
        <v>239</v>
      </c>
      <c r="C27" s="385">
        <v>0.05</v>
      </c>
      <c r="D27" s="385">
        <v>0.05</v>
      </c>
      <c r="E27" s="385">
        <v>0.05</v>
      </c>
      <c r="F27" s="385">
        <v>0.05</v>
      </c>
      <c r="G27" s="385">
        <v>0.05</v>
      </c>
      <c r="H27" s="420">
        <v>0.05</v>
      </c>
      <c r="I27" s="386"/>
    </row>
    <row r="28" spans="2:9" s="87" customFormat="1" ht="14.5" customHeight="1" x14ac:dyDescent="0.15">
      <c r="B28" s="427"/>
      <c r="C28" s="385"/>
      <c r="D28" s="385"/>
      <c r="E28" s="385"/>
      <c r="F28" s="385"/>
      <c r="G28" s="385"/>
      <c r="H28" s="420"/>
      <c r="I28" s="386"/>
    </row>
    <row r="29" spans="2:9" ht="13" x14ac:dyDescent="0.15">
      <c r="B29" s="428" t="s">
        <v>240</v>
      </c>
      <c r="C29" s="385">
        <v>0.03</v>
      </c>
      <c r="D29" s="385">
        <v>0.04</v>
      </c>
      <c r="E29" s="385">
        <v>0.04</v>
      </c>
      <c r="F29" s="385">
        <v>0.05</v>
      </c>
      <c r="G29" s="385">
        <v>0.05</v>
      </c>
      <c r="H29" s="420">
        <v>0.05</v>
      </c>
      <c r="I29" s="386"/>
    </row>
    <row r="30" spans="2:9" ht="13" x14ac:dyDescent="0.15">
      <c r="B30" s="428"/>
      <c r="C30" s="385"/>
      <c r="D30" s="385"/>
      <c r="E30" s="385"/>
      <c r="F30" s="385"/>
      <c r="G30" s="385"/>
      <c r="H30" s="420"/>
      <c r="I30" s="386"/>
    </row>
    <row r="31" spans="2:9" ht="13" x14ac:dyDescent="0.15">
      <c r="B31" s="428" t="s">
        <v>156</v>
      </c>
      <c r="C31" s="385">
        <v>0.05</v>
      </c>
      <c r="D31" s="385">
        <v>0.05</v>
      </c>
      <c r="E31" s="385">
        <v>0.06</v>
      </c>
      <c r="F31" s="385">
        <v>0.06</v>
      </c>
      <c r="G31" s="385">
        <v>7.0000000000000007E-2</v>
      </c>
      <c r="H31" s="420">
        <v>7.0000000000000007E-2</v>
      </c>
      <c r="I31" s="386"/>
    </row>
    <row r="32" spans="2:9" ht="13" x14ac:dyDescent="0.15">
      <c r="B32" s="417"/>
      <c r="C32" s="385"/>
      <c r="D32" s="385"/>
      <c r="E32" s="385"/>
      <c r="F32" s="385"/>
      <c r="G32" s="385"/>
      <c r="H32" s="420"/>
      <c r="I32" s="386"/>
    </row>
    <row r="33" spans="2:9" ht="13" x14ac:dyDescent="0.15">
      <c r="B33" s="417" t="s">
        <v>241</v>
      </c>
      <c r="C33" s="385">
        <v>0.04</v>
      </c>
      <c r="D33" s="385">
        <v>0.04</v>
      </c>
      <c r="E33" s="385">
        <v>0.05</v>
      </c>
      <c r="F33" s="385">
        <v>0.05</v>
      </c>
      <c r="G33" s="385">
        <v>0.05</v>
      </c>
      <c r="H33" s="420">
        <v>0.05</v>
      </c>
      <c r="I33" s="386"/>
    </row>
    <row r="34" spans="2:9" ht="13" x14ac:dyDescent="0.15">
      <c r="B34" s="417"/>
      <c r="C34" s="385"/>
      <c r="D34" s="385"/>
      <c r="E34" s="385"/>
      <c r="F34" s="385"/>
      <c r="G34" s="385"/>
      <c r="H34" s="420"/>
      <c r="I34" s="386"/>
    </row>
    <row r="35" spans="2:9" ht="13" x14ac:dyDescent="0.15">
      <c r="B35" s="417" t="s">
        <v>300</v>
      </c>
      <c r="C35" s="385">
        <v>0.08</v>
      </c>
      <c r="D35" s="385">
        <v>7.0000000000000007E-2</v>
      </c>
      <c r="E35" s="385">
        <v>7.0000000000000007E-2</v>
      </c>
      <c r="F35" s="385">
        <v>7.0000000000000007E-2</v>
      </c>
      <c r="G35" s="385">
        <v>7.0000000000000007E-2</v>
      </c>
      <c r="H35" s="420">
        <v>7.0000000000000007E-2</v>
      </c>
      <c r="I35" s="386"/>
    </row>
    <row r="36" spans="2:9" ht="13" x14ac:dyDescent="0.15">
      <c r="B36" s="417"/>
      <c r="C36" s="385"/>
      <c r="D36" s="385"/>
      <c r="E36" s="385"/>
      <c r="F36" s="385"/>
      <c r="G36" s="385"/>
      <c r="H36" s="420"/>
      <c r="I36" s="386"/>
    </row>
    <row r="37" spans="2:9" ht="13" x14ac:dyDescent="0.15">
      <c r="B37" s="417" t="s">
        <v>242</v>
      </c>
      <c r="C37" s="385">
        <v>0.03</v>
      </c>
      <c r="D37" s="385">
        <v>0.03</v>
      </c>
      <c r="E37" s="385">
        <v>0.05</v>
      </c>
      <c r="F37" s="385">
        <v>0.05</v>
      </c>
      <c r="G37" s="385">
        <v>0.05</v>
      </c>
      <c r="H37" s="420">
        <v>0.05</v>
      </c>
      <c r="I37" s="386"/>
    </row>
    <row r="38" spans="2:9" ht="13" x14ac:dyDescent="0.15">
      <c r="B38" s="417"/>
      <c r="C38" s="385"/>
      <c r="D38" s="385"/>
      <c r="E38" s="385"/>
      <c r="F38" s="385"/>
      <c r="G38" s="385"/>
      <c r="H38" s="420"/>
      <c r="I38" s="386"/>
    </row>
    <row r="39" spans="2:9" ht="13" x14ac:dyDescent="0.15">
      <c r="B39" s="417" t="s">
        <v>316</v>
      </c>
      <c r="C39" s="385">
        <v>0</v>
      </c>
      <c r="D39" s="385">
        <v>0</v>
      </c>
      <c r="E39" s="385">
        <v>0.03</v>
      </c>
      <c r="F39" s="385">
        <v>0.03</v>
      </c>
      <c r="G39" s="385">
        <v>0.04</v>
      </c>
      <c r="H39" s="420">
        <v>0.04</v>
      </c>
      <c r="I39" s="386"/>
    </row>
    <row r="40" spans="2:9" ht="13" x14ac:dyDescent="0.15">
      <c r="B40" s="423" t="s">
        <v>321</v>
      </c>
      <c r="C40" s="402">
        <f t="shared" ref="C40:H40" si="2">SUM(C19:C39)</f>
        <v>1.0000000000000002</v>
      </c>
      <c r="D40" s="402">
        <f t="shared" si="2"/>
        <v>1.0000000000000002</v>
      </c>
      <c r="E40" s="402">
        <f t="shared" si="2"/>
        <v>1.0000000000000004</v>
      </c>
      <c r="F40" s="402">
        <f t="shared" si="2"/>
        <v>1.0000000000000004</v>
      </c>
      <c r="G40" s="402">
        <f t="shared" si="2"/>
        <v>1.0000000000000004</v>
      </c>
      <c r="H40" s="429">
        <f t="shared" si="2"/>
        <v>1.0000000000000004</v>
      </c>
      <c r="I40" s="386"/>
    </row>
    <row r="41" spans="2:9" ht="13" x14ac:dyDescent="0.15">
      <c r="B41" s="423"/>
      <c r="C41" s="386"/>
      <c r="D41" s="386"/>
      <c r="E41" s="386"/>
      <c r="F41" s="386"/>
      <c r="G41" s="386"/>
      <c r="H41" s="430"/>
      <c r="I41" s="386"/>
    </row>
    <row r="42" spans="2:9" ht="13" x14ac:dyDescent="0.15">
      <c r="B42" s="676" t="s">
        <v>322</v>
      </c>
      <c r="C42" s="677"/>
      <c r="D42" s="677"/>
      <c r="E42" s="677"/>
      <c r="F42" s="677"/>
      <c r="G42" s="677"/>
      <c r="H42" s="678"/>
      <c r="I42" s="386"/>
    </row>
    <row r="43" spans="2:9" ht="13" x14ac:dyDescent="0.15">
      <c r="B43" s="417" t="s">
        <v>317</v>
      </c>
      <c r="C43" s="406">
        <v>0.1</v>
      </c>
      <c r="D43" s="406">
        <v>0.08</v>
      </c>
      <c r="E43" s="406">
        <v>0.06</v>
      </c>
      <c r="F43" s="406">
        <v>0.06</v>
      </c>
      <c r="G43" s="406">
        <v>0.05</v>
      </c>
      <c r="H43" s="431">
        <v>0.05</v>
      </c>
      <c r="I43" s="386"/>
    </row>
    <row r="44" spans="2:9" ht="13" x14ac:dyDescent="0.15">
      <c r="B44" s="417"/>
      <c r="C44" s="386"/>
      <c r="D44" s="386"/>
      <c r="E44" s="386"/>
      <c r="F44" s="386"/>
      <c r="G44" s="386"/>
      <c r="H44" s="430"/>
      <c r="I44" s="386"/>
    </row>
    <row r="45" spans="2:9" s="400" customFormat="1" ht="25.25" customHeight="1" x14ac:dyDescent="0.15">
      <c r="B45" s="668" t="s">
        <v>393</v>
      </c>
      <c r="C45" s="669"/>
      <c r="D45" s="669"/>
      <c r="E45" s="669"/>
      <c r="F45" s="669"/>
      <c r="G45" s="669"/>
      <c r="H45" s="670"/>
      <c r="I45" s="412"/>
    </row>
    <row r="46" spans="2:9" s="398" customFormat="1" ht="24" customHeight="1" x14ac:dyDescent="0.15">
      <c r="B46" s="668" t="s">
        <v>394</v>
      </c>
      <c r="C46" s="669"/>
      <c r="D46" s="669"/>
      <c r="E46" s="669"/>
      <c r="F46" s="669"/>
      <c r="G46" s="669"/>
      <c r="H46" s="670"/>
      <c r="I46" s="411"/>
    </row>
    <row r="47" spans="2:9" s="398" customFormat="1" ht="24.5" customHeight="1" x14ac:dyDescent="0.15">
      <c r="B47" s="659" t="s">
        <v>334</v>
      </c>
      <c r="C47" s="660"/>
      <c r="D47" s="660"/>
      <c r="E47" s="660"/>
      <c r="F47" s="660"/>
      <c r="G47" s="660"/>
      <c r="H47" s="661"/>
      <c r="I47" s="413"/>
    </row>
    <row r="48" spans="2:9" s="399" customFormat="1" ht="13.75" customHeight="1" x14ac:dyDescent="0.15">
      <c r="B48" s="659" t="s">
        <v>314</v>
      </c>
      <c r="C48" s="660"/>
      <c r="D48" s="660"/>
      <c r="E48" s="660"/>
      <c r="F48" s="660"/>
      <c r="G48" s="660"/>
      <c r="H48" s="661"/>
      <c r="I48" s="413"/>
    </row>
    <row r="49" spans="2:9" s="399" customFormat="1" ht="15" customHeight="1" thickBot="1" x14ac:dyDescent="0.2">
      <c r="B49" s="662" t="s">
        <v>315</v>
      </c>
      <c r="C49" s="663"/>
      <c r="D49" s="663"/>
      <c r="E49" s="663"/>
      <c r="F49" s="663"/>
      <c r="G49" s="663"/>
      <c r="H49" s="664"/>
      <c r="I49" s="413"/>
    </row>
    <row r="50" spans="2:9" ht="18" thickTop="1" thickBot="1" x14ac:dyDescent="0.25">
      <c r="B50" s="403"/>
    </row>
    <row r="51" spans="2:9" s="196" customFormat="1" ht="21" thickTop="1" x14ac:dyDescent="0.2">
      <c r="B51" s="665" t="s">
        <v>233</v>
      </c>
      <c r="C51" s="666"/>
      <c r="D51" s="666"/>
      <c r="E51" s="666"/>
      <c r="F51" s="666"/>
      <c r="G51" s="666"/>
      <c r="H51" s="667"/>
      <c r="I51" s="346"/>
    </row>
    <row r="52" spans="2:9" s="197" customFormat="1" ht="15" customHeight="1" x14ac:dyDescent="0.2">
      <c r="B52" s="601" t="s">
        <v>355</v>
      </c>
      <c r="C52" s="384"/>
      <c r="D52" s="384"/>
      <c r="E52" s="384"/>
      <c r="F52" s="384"/>
      <c r="G52" s="384"/>
      <c r="H52" s="414"/>
      <c r="I52" s="384"/>
    </row>
    <row r="53" spans="2:9" s="198" customFormat="1" ht="13" x14ac:dyDescent="0.15">
      <c r="B53" s="415" t="s">
        <v>324</v>
      </c>
      <c r="C53" s="407">
        <v>25000</v>
      </c>
      <c r="D53" s="407">
        <v>35000</v>
      </c>
      <c r="E53" s="407">
        <v>45000</v>
      </c>
      <c r="F53" s="407">
        <v>55000</v>
      </c>
      <c r="G53" s="407">
        <v>85000</v>
      </c>
      <c r="H53" s="416">
        <v>125000</v>
      </c>
      <c r="I53" s="384"/>
    </row>
    <row r="54" spans="2:9" s="197" customFormat="1" x14ac:dyDescent="0.2">
      <c r="B54" s="417"/>
      <c r="C54" s="408"/>
      <c r="D54" s="408"/>
      <c r="E54" s="408"/>
      <c r="F54" s="408"/>
      <c r="G54" s="408"/>
      <c r="H54" s="418"/>
      <c r="I54" s="384"/>
    </row>
    <row r="55" spans="2:9" s="87" customFormat="1" ht="13" x14ac:dyDescent="0.15">
      <c r="B55" s="419" t="s">
        <v>234</v>
      </c>
      <c r="C55" s="385">
        <v>0.1</v>
      </c>
      <c r="D55" s="385">
        <v>0.1</v>
      </c>
      <c r="E55" s="385">
        <v>0.1</v>
      </c>
      <c r="F55" s="385">
        <v>0.1</v>
      </c>
      <c r="G55" s="385">
        <v>0.1</v>
      </c>
      <c r="H55" s="420">
        <v>0.1</v>
      </c>
      <c r="I55" s="386"/>
    </row>
    <row r="56" spans="2:9" s="197" customFormat="1" x14ac:dyDescent="0.2">
      <c r="B56" s="417"/>
      <c r="C56" s="387"/>
      <c r="D56" s="387"/>
      <c r="E56" s="387"/>
      <c r="F56" s="387"/>
      <c r="G56" s="387"/>
      <c r="H56" s="421"/>
      <c r="I56" s="389"/>
    </row>
    <row r="57" spans="2:9" s="197" customFormat="1" x14ac:dyDescent="0.2">
      <c r="B57" s="419" t="s">
        <v>395</v>
      </c>
      <c r="C57" s="390">
        <f>'2015 Fed Tax Rates'!B27</f>
        <v>0</v>
      </c>
      <c r="D57" s="390">
        <f>'2015 Fed Tax Rates'!C27</f>
        <v>1.8285714285714287E-2</v>
      </c>
      <c r="E57" s="390">
        <f>'2015 Fed Tax Rates'!D27</f>
        <v>3.6444444444444446E-2</v>
      </c>
      <c r="F57" s="390">
        <f>'2015 Fed Tax Rates'!E27</f>
        <v>5.5227272727272729E-2</v>
      </c>
      <c r="G57" s="390">
        <f>'2015 Fed Tax Rates'!F27</f>
        <v>8.8676470588235301E-2</v>
      </c>
      <c r="H57" s="422">
        <f>'2015 Fed Tax Rates'!G27</f>
        <v>0.125496</v>
      </c>
      <c r="I57" s="389"/>
    </row>
    <row r="58" spans="2:9" ht="13" x14ac:dyDescent="0.15">
      <c r="B58" s="419" t="s">
        <v>396</v>
      </c>
      <c r="C58" s="390">
        <v>6.2E-2</v>
      </c>
      <c r="D58" s="390">
        <v>6.2E-2</v>
      </c>
      <c r="E58" s="390">
        <v>6.2E-2</v>
      </c>
      <c r="F58" s="390">
        <v>6.2E-2</v>
      </c>
      <c r="G58" s="390">
        <v>6.2E-2</v>
      </c>
      <c r="H58" s="422">
        <v>6.2E-2</v>
      </c>
      <c r="I58" s="386"/>
    </row>
    <row r="59" spans="2:9" ht="13" x14ac:dyDescent="0.15">
      <c r="B59" s="419" t="s">
        <v>397</v>
      </c>
      <c r="C59" s="390">
        <v>1.4500000000000001E-2</v>
      </c>
      <c r="D59" s="390">
        <v>1.4500000000000001E-2</v>
      </c>
      <c r="E59" s="390">
        <v>1.4500000000000001E-2</v>
      </c>
      <c r="F59" s="390">
        <v>1.4500000000000001E-2</v>
      </c>
      <c r="G59" s="390">
        <v>1.4500000000000001E-2</v>
      </c>
      <c r="H59" s="422">
        <v>1.4500000000000001E-2</v>
      </c>
      <c r="I59" s="386"/>
    </row>
    <row r="60" spans="2:9" ht="13" x14ac:dyDescent="0.15">
      <c r="B60" s="419" t="s">
        <v>398</v>
      </c>
      <c r="C60" s="390">
        <v>0</v>
      </c>
      <c r="D60" s="390">
        <v>0.02</v>
      </c>
      <c r="E60" s="390">
        <v>0.02</v>
      </c>
      <c r="F60" s="390">
        <v>0.02</v>
      </c>
      <c r="G60" s="390">
        <v>0.02</v>
      </c>
      <c r="H60" s="422">
        <v>0.02</v>
      </c>
      <c r="I60" s="386"/>
    </row>
    <row r="61" spans="2:9" ht="13" x14ac:dyDescent="0.15">
      <c r="B61" s="419" t="s">
        <v>399</v>
      </c>
      <c r="C61" s="390">
        <v>0</v>
      </c>
      <c r="D61" s="390">
        <v>0</v>
      </c>
      <c r="E61" s="390">
        <v>0</v>
      </c>
      <c r="F61" s="390">
        <v>0</v>
      </c>
      <c r="G61" s="390">
        <v>0</v>
      </c>
      <c r="H61" s="422">
        <v>0</v>
      </c>
      <c r="I61" s="386"/>
    </row>
    <row r="62" spans="2:9" ht="13" x14ac:dyDescent="0.15">
      <c r="B62" s="423" t="s">
        <v>335</v>
      </c>
      <c r="C62" s="409">
        <f>SUM(C57:C61)</f>
        <v>7.6499999999999999E-2</v>
      </c>
      <c r="D62" s="409">
        <f t="shared" ref="D62:H62" si="3">SUM(D57:D61)</f>
        <v>0.1147857142857143</v>
      </c>
      <c r="E62" s="409">
        <f t="shared" si="3"/>
        <v>0.13294444444444445</v>
      </c>
      <c r="F62" s="409">
        <f t="shared" si="3"/>
        <v>0.15172727272727274</v>
      </c>
      <c r="G62" s="409">
        <f t="shared" si="3"/>
        <v>0.1851764705882353</v>
      </c>
      <c r="H62" s="523">
        <f t="shared" si="3"/>
        <v>0.221996</v>
      </c>
      <c r="I62" s="386"/>
    </row>
    <row r="63" spans="2:9" ht="13" x14ac:dyDescent="0.15">
      <c r="B63" s="417"/>
      <c r="C63" s="401"/>
      <c r="D63" s="401"/>
      <c r="E63" s="401"/>
      <c r="F63" s="401"/>
      <c r="G63" s="401"/>
      <c r="H63" s="424"/>
      <c r="I63" s="386"/>
    </row>
    <row r="64" spans="2:9" ht="13" x14ac:dyDescent="0.15">
      <c r="B64" s="673" t="s">
        <v>307</v>
      </c>
      <c r="C64" s="674"/>
      <c r="D64" s="674"/>
      <c r="E64" s="674"/>
      <c r="F64" s="674"/>
      <c r="G64" s="674"/>
      <c r="H64" s="675"/>
      <c r="I64" s="388"/>
    </row>
    <row r="65" spans="2:9" s="301" customFormat="1" ht="18" x14ac:dyDescent="0.2">
      <c r="B65" s="415" t="s">
        <v>325</v>
      </c>
      <c r="C65" s="407">
        <f t="shared" ref="C65:H65" si="4">C53-(C53*C55)-(C53*(SUM(C57:C61)))</f>
        <v>20587.5</v>
      </c>
      <c r="D65" s="407">
        <f t="shared" si="4"/>
        <v>27482.5</v>
      </c>
      <c r="E65" s="407">
        <f t="shared" si="4"/>
        <v>34517.5</v>
      </c>
      <c r="F65" s="407">
        <f t="shared" si="4"/>
        <v>41155</v>
      </c>
      <c r="G65" s="407">
        <f t="shared" si="4"/>
        <v>60760</v>
      </c>
      <c r="H65" s="416">
        <f t="shared" si="4"/>
        <v>84750.5</v>
      </c>
      <c r="I65" s="384"/>
    </row>
    <row r="66" spans="2:9" ht="12.5" customHeight="1" x14ac:dyDescent="0.15">
      <c r="B66" s="425"/>
      <c r="C66" s="410"/>
      <c r="D66" s="410"/>
      <c r="E66" s="410"/>
      <c r="F66" s="410"/>
      <c r="G66" s="410"/>
      <c r="H66" s="426"/>
      <c r="I66" s="388"/>
    </row>
    <row r="67" spans="2:9" s="87" customFormat="1" ht="13" x14ac:dyDescent="0.15">
      <c r="B67" s="427" t="s">
        <v>235</v>
      </c>
      <c r="C67" s="385">
        <v>0.39</v>
      </c>
      <c r="D67" s="385">
        <v>0.36</v>
      </c>
      <c r="E67" s="385">
        <v>0.32</v>
      </c>
      <c r="F67" s="385">
        <v>0.3</v>
      </c>
      <c r="G67" s="385">
        <v>0.3</v>
      </c>
      <c r="H67" s="420">
        <v>0.28999999999999998</v>
      </c>
      <c r="I67" s="386"/>
    </row>
    <row r="68" spans="2:9" s="197" customFormat="1" x14ac:dyDescent="0.2">
      <c r="B68" s="428"/>
      <c r="C68" s="387"/>
      <c r="D68" s="387"/>
      <c r="E68" s="387"/>
      <c r="F68" s="387"/>
      <c r="G68" s="387"/>
      <c r="H68" s="421"/>
      <c r="I68" s="389"/>
    </row>
    <row r="69" spans="2:9" ht="13" x14ac:dyDescent="0.15">
      <c r="B69" s="428" t="s">
        <v>236</v>
      </c>
      <c r="C69" s="385">
        <v>0.15</v>
      </c>
      <c r="D69" s="385">
        <v>0.12</v>
      </c>
      <c r="E69" s="385">
        <v>0.13</v>
      </c>
      <c r="F69" s="385">
        <v>0.12</v>
      </c>
      <c r="G69" s="385">
        <v>0.11</v>
      </c>
      <c r="H69" s="420">
        <v>0.11</v>
      </c>
      <c r="I69" s="386"/>
    </row>
    <row r="70" spans="2:9" ht="13" x14ac:dyDescent="0.15">
      <c r="B70" s="428"/>
      <c r="C70" s="385"/>
      <c r="D70" s="385"/>
      <c r="E70" s="385"/>
      <c r="F70" s="385"/>
      <c r="G70" s="385"/>
      <c r="H70" s="420"/>
      <c r="I70" s="386"/>
    </row>
    <row r="71" spans="2:9" ht="13" x14ac:dyDescent="0.15">
      <c r="B71" s="428" t="s">
        <v>237</v>
      </c>
      <c r="C71" s="385">
        <v>0.15</v>
      </c>
      <c r="D71" s="385">
        <v>0.12</v>
      </c>
      <c r="E71" s="385">
        <v>0.13</v>
      </c>
      <c r="F71" s="385">
        <v>0.14000000000000001</v>
      </c>
      <c r="G71" s="385">
        <v>0.13</v>
      </c>
      <c r="H71" s="420">
        <v>0.13</v>
      </c>
      <c r="I71" s="386"/>
    </row>
    <row r="72" spans="2:9" ht="13" x14ac:dyDescent="0.15">
      <c r="B72" s="428"/>
      <c r="C72" s="385"/>
      <c r="D72" s="385"/>
      <c r="E72" s="385"/>
      <c r="F72" s="385"/>
      <c r="G72" s="385"/>
      <c r="H72" s="420"/>
      <c r="I72" s="386"/>
    </row>
    <row r="73" spans="2:9" ht="13" x14ac:dyDescent="0.15">
      <c r="B73" s="428" t="s">
        <v>238</v>
      </c>
      <c r="C73" s="385">
        <v>0.05</v>
      </c>
      <c r="D73" s="385">
        <v>0.05</v>
      </c>
      <c r="E73" s="385">
        <v>0.05</v>
      </c>
      <c r="F73" s="385">
        <v>0.05</v>
      </c>
      <c r="G73" s="385">
        <v>0.05</v>
      </c>
      <c r="H73" s="420">
        <v>0.05</v>
      </c>
      <c r="I73" s="386"/>
    </row>
    <row r="74" spans="2:9" ht="13" x14ac:dyDescent="0.15">
      <c r="B74" s="428"/>
      <c r="C74" s="385"/>
      <c r="D74" s="385"/>
      <c r="E74" s="385"/>
      <c r="F74" s="385"/>
      <c r="G74" s="385"/>
      <c r="H74" s="420"/>
      <c r="I74" s="386"/>
    </row>
    <row r="75" spans="2:9" s="87" customFormat="1" ht="14.5" customHeight="1" x14ac:dyDescent="0.15">
      <c r="B75" s="427" t="s">
        <v>239</v>
      </c>
      <c r="C75" s="385">
        <v>0.05</v>
      </c>
      <c r="D75" s="385">
        <v>0.05</v>
      </c>
      <c r="E75" s="385">
        <v>0.05</v>
      </c>
      <c r="F75" s="385">
        <v>0.05</v>
      </c>
      <c r="G75" s="385">
        <v>0.05</v>
      </c>
      <c r="H75" s="420">
        <v>0.05</v>
      </c>
      <c r="I75" s="386"/>
    </row>
    <row r="76" spans="2:9" s="87" customFormat="1" ht="14.5" customHeight="1" x14ac:dyDescent="0.15">
      <c r="B76" s="427"/>
      <c r="C76" s="385"/>
      <c r="D76" s="385"/>
      <c r="E76" s="385"/>
      <c r="F76" s="385"/>
      <c r="G76" s="385"/>
      <c r="H76" s="420"/>
      <c r="I76" s="386"/>
    </row>
    <row r="77" spans="2:9" ht="13" x14ac:dyDescent="0.15">
      <c r="B77" s="428" t="s">
        <v>240</v>
      </c>
      <c r="C77" s="385">
        <v>0.03</v>
      </c>
      <c r="D77" s="385">
        <v>0.05</v>
      </c>
      <c r="E77" s="385">
        <v>0.05</v>
      </c>
      <c r="F77" s="385">
        <v>7.0000000000000007E-2</v>
      </c>
      <c r="G77" s="385">
        <v>7.0000000000000007E-2</v>
      </c>
      <c r="H77" s="420">
        <v>0.08</v>
      </c>
      <c r="I77" s="386"/>
    </row>
    <row r="78" spans="2:9" ht="13" x14ac:dyDescent="0.15">
      <c r="B78" s="428"/>
      <c r="C78" s="385"/>
      <c r="D78" s="385"/>
      <c r="E78" s="385"/>
      <c r="F78" s="385"/>
      <c r="G78" s="385"/>
      <c r="H78" s="420"/>
      <c r="I78" s="386"/>
    </row>
    <row r="79" spans="2:9" ht="13" x14ac:dyDescent="0.15">
      <c r="B79" s="428" t="s">
        <v>156</v>
      </c>
      <c r="C79" s="385">
        <v>0.04</v>
      </c>
      <c r="D79" s="385">
        <v>0.05</v>
      </c>
      <c r="E79" s="385">
        <v>0.05</v>
      </c>
      <c r="F79" s="385">
        <v>0.06</v>
      </c>
      <c r="G79" s="385">
        <v>7.0000000000000007E-2</v>
      </c>
      <c r="H79" s="420">
        <v>7.0000000000000007E-2</v>
      </c>
      <c r="I79" s="386"/>
    </row>
    <row r="80" spans="2:9" ht="13" x14ac:dyDescent="0.15">
      <c r="B80" s="417"/>
      <c r="C80" s="385"/>
      <c r="D80" s="385"/>
      <c r="E80" s="385"/>
      <c r="F80" s="385"/>
      <c r="G80" s="385"/>
      <c r="H80" s="420"/>
      <c r="I80" s="386"/>
    </row>
    <row r="81" spans="2:9" ht="13" x14ac:dyDescent="0.15">
      <c r="B81" s="417" t="s">
        <v>241</v>
      </c>
      <c r="C81" s="385">
        <v>0.05</v>
      </c>
      <c r="D81" s="385">
        <v>0.05</v>
      </c>
      <c r="E81" s="385">
        <v>0.05</v>
      </c>
      <c r="F81" s="385">
        <v>0.05</v>
      </c>
      <c r="G81" s="385">
        <v>0.05</v>
      </c>
      <c r="H81" s="420">
        <v>0.05</v>
      </c>
      <c r="I81" s="386"/>
    </row>
    <row r="82" spans="2:9" ht="13" x14ac:dyDescent="0.15">
      <c r="B82" s="417"/>
      <c r="C82" s="385"/>
      <c r="D82" s="385"/>
      <c r="E82" s="385"/>
      <c r="F82" s="385"/>
      <c r="G82" s="385"/>
      <c r="H82" s="420"/>
      <c r="I82" s="386"/>
    </row>
    <row r="83" spans="2:9" ht="13" x14ac:dyDescent="0.15">
      <c r="B83" s="417" t="s">
        <v>300</v>
      </c>
      <c r="C83" s="385">
        <v>0.05</v>
      </c>
      <c r="D83" s="385">
        <v>0.06</v>
      </c>
      <c r="E83" s="385">
        <v>0.06</v>
      </c>
      <c r="F83" s="385">
        <v>0.05</v>
      </c>
      <c r="G83" s="385">
        <v>0.05</v>
      </c>
      <c r="H83" s="420">
        <v>0.05</v>
      </c>
      <c r="I83" s="386"/>
    </row>
    <row r="84" spans="2:9" ht="13" x14ac:dyDescent="0.15">
      <c r="B84" s="417"/>
      <c r="C84" s="385"/>
      <c r="D84" s="385"/>
      <c r="E84" s="385"/>
      <c r="F84" s="385"/>
      <c r="G84" s="385"/>
      <c r="H84" s="420"/>
      <c r="I84" s="386"/>
    </row>
    <row r="85" spans="2:9" ht="13" x14ac:dyDescent="0.15">
      <c r="B85" s="417" t="s">
        <v>242</v>
      </c>
      <c r="C85" s="385">
        <v>0.04</v>
      </c>
      <c r="D85" s="385">
        <v>0.04</v>
      </c>
      <c r="E85" s="385">
        <v>0.06</v>
      </c>
      <c r="F85" s="385">
        <v>0.06</v>
      </c>
      <c r="G85" s="385">
        <v>7.0000000000000007E-2</v>
      </c>
      <c r="H85" s="420">
        <v>7.0000000000000007E-2</v>
      </c>
      <c r="I85" s="386"/>
    </row>
    <row r="86" spans="2:9" ht="13" x14ac:dyDescent="0.15">
      <c r="B86" s="417"/>
      <c r="C86" s="385"/>
      <c r="D86" s="385"/>
      <c r="E86" s="385"/>
      <c r="F86" s="385"/>
      <c r="G86" s="385"/>
      <c r="H86" s="420"/>
      <c r="I86" s="386"/>
    </row>
    <row r="87" spans="2:9" ht="13" x14ac:dyDescent="0.15">
      <c r="B87" s="417" t="s">
        <v>316</v>
      </c>
      <c r="C87" s="385">
        <v>0</v>
      </c>
      <c r="D87" s="385">
        <v>0.05</v>
      </c>
      <c r="E87" s="385">
        <v>0.05</v>
      </c>
      <c r="F87" s="385">
        <v>0.05</v>
      </c>
      <c r="G87" s="385">
        <v>0.05</v>
      </c>
      <c r="H87" s="420">
        <v>0.05</v>
      </c>
      <c r="I87" s="386"/>
    </row>
    <row r="88" spans="2:9" ht="13" x14ac:dyDescent="0.15">
      <c r="B88" s="423" t="s">
        <v>321</v>
      </c>
      <c r="C88" s="402">
        <f t="shared" ref="C88:H88" si="5">SUM(C67:C87)</f>
        <v>1.0000000000000002</v>
      </c>
      <c r="D88" s="402">
        <f t="shared" si="5"/>
        <v>1.0000000000000002</v>
      </c>
      <c r="E88" s="402">
        <f t="shared" si="5"/>
        <v>1.0000000000000004</v>
      </c>
      <c r="F88" s="402">
        <f t="shared" si="5"/>
        <v>1.0000000000000004</v>
      </c>
      <c r="G88" s="402">
        <f t="shared" si="5"/>
        <v>1.0000000000000004</v>
      </c>
      <c r="H88" s="429">
        <f t="shared" si="5"/>
        <v>1.0000000000000002</v>
      </c>
      <c r="I88" s="386"/>
    </row>
    <row r="89" spans="2:9" ht="13" x14ac:dyDescent="0.15">
      <c r="B89" s="423"/>
      <c r="C89" s="386"/>
      <c r="D89" s="386"/>
      <c r="E89" s="386"/>
      <c r="F89" s="386"/>
      <c r="G89" s="386"/>
      <c r="H89" s="430"/>
      <c r="I89" s="386"/>
    </row>
    <row r="90" spans="2:9" ht="13" x14ac:dyDescent="0.15">
      <c r="B90" s="676" t="s">
        <v>322</v>
      </c>
      <c r="C90" s="677"/>
      <c r="D90" s="677"/>
      <c r="E90" s="677"/>
      <c r="F90" s="677"/>
      <c r="G90" s="677"/>
      <c r="H90" s="678"/>
      <c r="I90" s="386"/>
    </row>
    <row r="91" spans="2:9" ht="13" x14ac:dyDescent="0.15">
      <c r="B91" s="417" t="s">
        <v>317</v>
      </c>
      <c r="C91" s="406">
        <v>0.08</v>
      </c>
      <c r="D91" s="406">
        <v>0.06</v>
      </c>
      <c r="E91" s="406">
        <v>0.05</v>
      </c>
      <c r="F91" s="406">
        <v>0.05</v>
      </c>
      <c r="G91" s="406">
        <v>0.05</v>
      </c>
      <c r="H91" s="431">
        <v>0.05</v>
      </c>
      <c r="I91" s="386"/>
    </row>
    <row r="92" spans="2:9" ht="13" x14ac:dyDescent="0.15">
      <c r="B92" s="417"/>
      <c r="C92" s="386"/>
      <c r="D92" s="386"/>
      <c r="E92" s="386"/>
      <c r="F92" s="386"/>
      <c r="G92" s="386"/>
      <c r="H92" s="430"/>
      <c r="I92" s="386"/>
    </row>
    <row r="93" spans="2:9" s="400" customFormat="1" ht="25.25" customHeight="1" x14ac:dyDescent="0.15">
      <c r="B93" s="668" t="s">
        <v>393</v>
      </c>
      <c r="C93" s="669"/>
      <c r="D93" s="669"/>
      <c r="E93" s="669"/>
      <c r="F93" s="669"/>
      <c r="G93" s="669"/>
      <c r="H93" s="670"/>
      <c r="I93" s="412"/>
    </row>
    <row r="94" spans="2:9" s="398" customFormat="1" ht="27" customHeight="1" x14ac:dyDescent="0.15">
      <c r="B94" s="668" t="s">
        <v>394</v>
      </c>
      <c r="C94" s="669"/>
      <c r="D94" s="669"/>
      <c r="E94" s="669"/>
      <c r="F94" s="669"/>
      <c r="G94" s="669"/>
      <c r="H94" s="670"/>
      <c r="I94" s="411"/>
    </row>
    <row r="95" spans="2:9" s="398" customFormat="1" ht="24.5" customHeight="1" x14ac:dyDescent="0.15">
      <c r="B95" s="659" t="s">
        <v>334</v>
      </c>
      <c r="C95" s="660"/>
      <c r="D95" s="660"/>
      <c r="E95" s="660"/>
      <c r="F95" s="660"/>
      <c r="G95" s="660"/>
      <c r="H95" s="661"/>
      <c r="I95" s="413"/>
    </row>
    <row r="96" spans="2:9" s="399" customFormat="1" ht="13.75" customHeight="1" x14ac:dyDescent="0.15">
      <c r="B96" s="659" t="s">
        <v>314</v>
      </c>
      <c r="C96" s="660"/>
      <c r="D96" s="660"/>
      <c r="E96" s="660"/>
      <c r="F96" s="660"/>
      <c r="G96" s="660"/>
      <c r="H96" s="661"/>
      <c r="I96" s="413"/>
    </row>
    <row r="97" spans="2:9" s="399" customFormat="1" ht="15" customHeight="1" thickBot="1" x14ac:dyDescent="0.2">
      <c r="B97" s="662" t="s">
        <v>315</v>
      </c>
      <c r="C97" s="663"/>
      <c r="D97" s="663"/>
      <c r="E97" s="663"/>
      <c r="F97" s="663"/>
      <c r="G97" s="663"/>
      <c r="H97" s="664"/>
      <c r="I97" s="413"/>
    </row>
    <row r="98" spans="2:9" ht="18" thickTop="1" thickBot="1" x14ac:dyDescent="0.25">
      <c r="B98" s="403"/>
    </row>
    <row r="99" spans="2:9" s="196" customFormat="1" ht="21" thickTop="1" x14ac:dyDescent="0.2">
      <c r="B99" s="665" t="s">
        <v>233</v>
      </c>
      <c r="C99" s="666"/>
      <c r="D99" s="666"/>
      <c r="E99" s="666"/>
      <c r="F99" s="666"/>
      <c r="G99" s="666"/>
      <c r="H99" s="667"/>
      <c r="I99" s="346"/>
    </row>
    <row r="100" spans="2:9" s="197" customFormat="1" ht="15" customHeight="1" x14ac:dyDescent="0.2">
      <c r="B100" s="601" t="s">
        <v>356</v>
      </c>
      <c r="C100" s="384"/>
      <c r="D100" s="384"/>
      <c r="E100" s="384"/>
      <c r="F100" s="384"/>
      <c r="G100" s="384"/>
      <c r="H100" s="414"/>
      <c r="I100" s="384"/>
    </row>
    <row r="101" spans="2:9" s="198" customFormat="1" ht="13" x14ac:dyDescent="0.15">
      <c r="B101" s="415" t="s">
        <v>324</v>
      </c>
      <c r="C101" s="407">
        <v>25000</v>
      </c>
      <c r="D101" s="407">
        <v>35000</v>
      </c>
      <c r="E101" s="407">
        <v>45000</v>
      </c>
      <c r="F101" s="407">
        <v>55000</v>
      </c>
      <c r="G101" s="407">
        <v>85000</v>
      </c>
      <c r="H101" s="416">
        <v>125000</v>
      </c>
      <c r="I101" s="384"/>
    </row>
    <row r="102" spans="2:9" s="197" customFormat="1" x14ac:dyDescent="0.2">
      <c r="B102" s="417"/>
      <c r="C102" s="408"/>
      <c r="D102" s="408"/>
      <c r="E102" s="408"/>
      <c r="F102" s="408"/>
      <c r="G102" s="408"/>
      <c r="H102" s="418"/>
      <c r="I102" s="384"/>
    </row>
    <row r="103" spans="2:9" s="87" customFormat="1" ht="13" x14ac:dyDescent="0.15">
      <c r="B103" s="419" t="s">
        <v>234</v>
      </c>
      <c r="C103" s="385">
        <v>0.1</v>
      </c>
      <c r="D103" s="385">
        <v>0.1</v>
      </c>
      <c r="E103" s="385">
        <v>0.1</v>
      </c>
      <c r="F103" s="385">
        <v>0.1</v>
      </c>
      <c r="G103" s="385">
        <v>0.1</v>
      </c>
      <c r="H103" s="420">
        <v>0.1</v>
      </c>
      <c r="I103" s="386"/>
    </row>
    <row r="104" spans="2:9" s="197" customFormat="1" x14ac:dyDescent="0.2">
      <c r="B104" s="417"/>
      <c r="C104" s="387"/>
      <c r="D104" s="387"/>
      <c r="E104" s="387"/>
      <c r="F104" s="387"/>
      <c r="G104" s="387"/>
      <c r="H104" s="421"/>
      <c r="I104" s="389"/>
    </row>
    <row r="105" spans="2:9" s="197" customFormat="1" x14ac:dyDescent="0.2">
      <c r="B105" s="419" t="s">
        <v>395</v>
      </c>
      <c r="C105" s="390">
        <f>'2015 Fed Tax Rates'!B38</f>
        <v>1.7600000000000001E-2</v>
      </c>
      <c r="D105" s="390">
        <f>'2015 Fed Tax Rates'!C38</f>
        <v>4.1142857142857141E-2</v>
      </c>
      <c r="E105" s="390">
        <f>'2015 Fed Tax Rates'!D38</f>
        <v>6.0833333333333336E-2</v>
      </c>
      <c r="F105" s="390">
        <f>'2015 Fed Tax Rates'!E38</f>
        <v>7.7045454545454542E-2</v>
      </c>
      <c r="G105" s="390">
        <f>'2015 Fed Tax Rates'!F38</f>
        <v>0.10279411764705883</v>
      </c>
      <c r="H105" s="422">
        <f>'2015 Fed Tax Rates'!G38</f>
        <v>0.14149600000000001</v>
      </c>
      <c r="I105" s="389"/>
    </row>
    <row r="106" spans="2:9" ht="13" x14ac:dyDescent="0.15">
      <c r="B106" s="419" t="s">
        <v>396</v>
      </c>
      <c r="C106" s="390">
        <v>6.2E-2</v>
      </c>
      <c r="D106" s="390">
        <v>6.2E-2</v>
      </c>
      <c r="E106" s="390">
        <v>6.2E-2</v>
      </c>
      <c r="F106" s="390">
        <v>6.2E-2</v>
      </c>
      <c r="G106" s="390">
        <v>6.2E-2</v>
      </c>
      <c r="H106" s="422">
        <v>6.2E-2</v>
      </c>
      <c r="I106" s="386"/>
    </row>
    <row r="107" spans="2:9" ht="13" x14ac:dyDescent="0.15">
      <c r="B107" s="419" t="s">
        <v>397</v>
      </c>
      <c r="C107" s="390">
        <v>1.4500000000000001E-2</v>
      </c>
      <c r="D107" s="390">
        <v>1.4500000000000001E-2</v>
      </c>
      <c r="E107" s="390">
        <v>1.4500000000000001E-2</v>
      </c>
      <c r="F107" s="390">
        <v>1.4500000000000001E-2</v>
      </c>
      <c r="G107" s="390">
        <v>1.4500000000000001E-2</v>
      </c>
      <c r="H107" s="422">
        <v>1.4500000000000001E-2</v>
      </c>
      <c r="I107" s="386"/>
    </row>
    <row r="108" spans="2:9" ht="13" x14ac:dyDescent="0.15">
      <c r="B108" s="419" t="s">
        <v>398</v>
      </c>
      <c r="C108" s="390">
        <v>0.02</v>
      </c>
      <c r="D108" s="390">
        <v>0.02</v>
      </c>
      <c r="E108" s="390">
        <v>0.02</v>
      </c>
      <c r="F108" s="390">
        <v>0.02</v>
      </c>
      <c r="G108" s="390">
        <v>0.02</v>
      </c>
      <c r="H108" s="422">
        <v>0.02</v>
      </c>
      <c r="I108" s="386"/>
    </row>
    <row r="109" spans="2:9" ht="13" x14ac:dyDescent="0.15">
      <c r="B109" s="419" t="s">
        <v>399</v>
      </c>
      <c r="C109" s="390">
        <v>0</v>
      </c>
      <c r="D109" s="390">
        <v>0</v>
      </c>
      <c r="E109" s="390">
        <v>0</v>
      </c>
      <c r="F109" s="390">
        <v>0</v>
      </c>
      <c r="G109" s="390">
        <v>0</v>
      </c>
      <c r="H109" s="422">
        <v>0</v>
      </c>
      <c r="I109" s="386"/>
    </row>
    <row r="110" spans="2:9" ht="13" x14ac:dyDescent="0.15">
      <c r="B110" s="423" t="s">
        <v>335</v>
      </c>
      <c r="C110" s="409">
        <f>SUM(C105:C109)</f>
        <v>0.11410000000000001</v>
      </c>
      <c r="D110" s="409">
        <f t="shared" ref="D110:H110" si="6">SUM(D105:D109)</f>
        <v>0.13764285714285715</v>
      </c>
      <c r="E110" s="409">
        <f t="shared" si="6"/>
        <v>0.15733333333333333</v>
      </c>
      <c r="F110" s="409">
        <f t="shared" si="6"/>
        <v>0.17354545454545453</v>
      </c>
      <c r="G110" s="409">
        <f t="shared" si="6"/>
        <v>0.19929411764705882</v>
      </c>
      <c r="H110" s="523">
        <f t="shared" si="6"/>
        <v>0.23799600000000001</v>
      </c>
      <c r="I110" s="386"/>
    </row>
    <row r="111" spans="2:9" ht="13" x14ac:dyDescent="0.15">
      <c r="B111" s="417"/>
      <c r="C111" s="386"/>
      <c r="D111" s="386"/>
      <c r="E111" s="386"/>
      <c r="F111" s="386"/>
      <c r="G111" s="386"/>
      <c r="H111" s="430"/>
      <c r="I111" s="386"/>
    </row>
    <row r="112" spans="2:9" ht="13" x14ac:dyDescent="0.15">
      <c r="B112" s="673" t="s">
        <v>307</v>
      </c>
      <c r="C112" s="674"/>
      <c r="D112" s="674"/>
      <c r="E112" s="674"/>
      <c r="F112" s="674"/>
      <c r="G112" s="674"/>
      <c r="H112" s="675"/>
      <c r="I112" s="388"/>
    </row>
    <row r="113" spans="2:9" s="301" customFormat="1" ht="18" x14ac:dyDescent="0.2">
      <c r="B113" s="415" t="s">
        <v>325</v>
      </c>
      <c r="C113" s="407">
        <f>C101-(C101*C103)-(C101*(SUM(C105:C109)))</f>
        <v>19647.5</v>
      </c>
      <c r="D113" s="407">
        <f t="shared" ref="D113:H113" si="7">D101-(D101*D103)-(D101*(SUM(D105:D109)))</f>
        <v>26682.5</v>
      </c>
      <c r="E113" s="407">
        <f t="shared" si="7"/>
        <v>33420</v>
      </c>
      <c r="F113" s="407">
        <f t="shared" si="7"/>
        <v>39955</v>
      </c>
      <c r="G113" s="407">
        <f t="shared" si="7"/>
        <v>59560</v>
      </c>
      <c r="H113" s="416">
        <f t="shared" si="7"/>
        <v>82750.5</v>
      </c>
      <c r="I113" s="384">
        <f>I101-(I101*I103)-(I101*I106)</f>
        <v>0</v>
      </c>
    </row>
    <row r="114" spans="2:9" ht="12.5" customHeight="1" x14ac:dyDescent="0.15">
      <c r="B114" s="425"/>
      <c r="C114" s="410"/>
      <c r="D114" s="410"/>
      <c r="E114" s="410"/>
      <c r="F114" s="410"/>
      <c r="G114" s="410"/>
      <c r="H114" s="426"/>
      <c r="I114" s="388"/>
    </row>
    <row r="115" spans="2:9" s="87" customFormat="1" ht="13" x14ac:dyDescent="0.15">
      <c r="B115" s="427" t="s">
        <v>235</v>
      </c>
      <c r="C115" s="385">
        <v>0.4</v>
      </c>
      <c r="D115" s="385">
        <v>0.36</v>
      </c>
      <c r="E115" s="385">
        <v>0.34</v>
      </c>
      <c r="F115" s="385">
        <v>0.32</v>
      </c>
      <c r="G115" s="385">
        <v>0.31</v>
      </c>
      <c r="H115" s="420">
        <v>0.3</v>
      </c>
      <c r="I115" s="386"/>
    </row>
    <row r="116" spans="2:9" s="197" customFormat="1" x14ac:dyDescent="0.2">
      <c r="B116" s="428"/>
      <c r="C116" s="387"/>
      <c r="D116" s="387"/>
      <c r="E116" s="387"/>
      <c r="F116" s="387"/>
      <c r="G116" s="387"/>
      <c r="H116" s="421"/>
      <c r="I116" s="389"/>
    </row>
    <row r="117" spans="2:9" ht="13" x14ac:dyDescent="0.15">
      <c r="B117" s="428" t="s">
        <v>236</v>
      </c>
      <c r="C117" s="385">
        <v>0.15</v>
      </c>
      <c r="D117" s="385">
        <v>0.14000000000000001</v>
      </c>
      <c r="E117" s="385">
        <v>0.13</v>
      </c>
      <c r="F117" s="385">
        <v>0.12</v>
      </c>
      <c r="G117" s="385">
        <v>0.11</v>
      </c>
      <c r="H117" s="420">
        <v>0.11</v>
      </c>
      <c r="I117" s="386"/>
    </row>
    <row r="118" spans="2:9" ht="13" x14ac:dyDescent="0.15">
      <c r="B118" s="428"/>
      <c r="C118" s="385"/>
      <c r="D118" s="385"/>
      <c r="E118" s="385"/>
      <c r="F118" s="385"/>
      <c r="G118" s="385"/>
      <c r="H118" s="420"/>
      <c r="I118" s="386"/>
    </row>
    <row r="119" spans="2:9" ht="13" x14ac:dyDescent="0.15">
      <c r="B119" s="428" t="s">
        <v>237</v>
      </c>
      <c r="C119" s="385">
        <v>0.15</v>
      </c>
      <c r="D119" s="385">
        <v>0.14000000000000001</v>
      </c>
      <c r="E119" s="385">
        <v>0.14000000000000001</v>
      </c>
      <c r="F119" s="385">
        <v>0.13</v>
      </c>
      <c r="G119" s="385">
        <v>0.13</v>
      </c>
      <c r="H119" s="420">
        <v>0.13</v>
      </c>
      <c r="I119" s="386"/>
    </row>
    <row r="120" spans="2:9" ht="13" x14ac:dyDescent="0.15">
      <c r="B120" s="428"/>
      <c r="C120" s="385"/>
      <c r="D120" s="385"/>
      <c r="E120" s="385"/>
      <c r="F120" s="385"/>
      <c r="G120" s="385"/>
      <c r="H120" s="420"/>
      <c r="I120" s="386"/>
    </row>
    <row r="121" spans="2:9" ht="13" x14ac:dyDescent="0.15">
      <c r="B121" s="428" t="s">
        <v>238</v>
      </c>
      <c r="C121" s="385">
        <v>0.05</v>
      </c>
      <c r="D121" s="385">
        <v>0.05</v>
      </c>
      <c r="E121" s="385">
        <v>0.05</v>
      </c>
      <c r="F121" s="385">
        <v>0.05</v>
      </c>
      <c r="G121" s="385">
        <v>0.05</v>
      </c>
      <c r="H121" s="420">
        <v>0.05</v>
      </c>
      <c r="I121" s="386"/>
    </row>
    <row r="122" spans="2:9" ht="13" x14ac:dyDescent="0.15">
      <c r="B122" s="428"/>
      <c r="C122" s="385"/>
      <c r="D122" s="385"/>
      <c r="E122" s="385"/>
      <c r="F122" s="385"/>
      <c r="G122" s="385"/>
      <c r="H122" s="420"/>
      <c r="I122" s="386"/>
    </row>
    <row r="123" spans="2:9" s="87" customFormat="1" ht="14.5" customHeight="1" x14ac:dyDescent="0.15">
      <c r="B123" s="427" t="s">
        <v>239</v>
      </c>
      <c r="C123" s="385">
        <v>0.05</v>
      </c>
      <c r="D123" s="385">
        <v>0.05</v>
      </c>
      <c r="E123" s="385">
        <v>0.05</v>
      </c>
      <c r="F123" s="385">
        <v>0.05</v>
      </c>
      <c r="G123" s="385">
        <v>0.05</v>
      </c>
      <c r="H123" s="420">
        <v>0.05</v>
      </c>
      <c r="I123" s="386"/>
    </row>
    <row r="124" spans="2:9" s="87" customFormat="1" ht="14.5" customHeight="1" x14ac:dyDescent="0.15">
      <c r="B124" s="427"/>
      <c r="C124" s="385"/>
      <c r="D124" s="385"/>
      <c r="E124" s="385"/>
      <c r="F124" s="385"/>
      <c r="G124" s="385"/>
      <c r="H124" s="420"/>
      <c r="I124" s="386"/>
    </row>
    <row r="125" spans="2:9" ht="13" x14ac:dyDescent="0.15">
      <c r="B125" s="428" t="s">
        <v>240</v>
      </c>
      <c r="C125" s="385">
        <v>0.03</v>
      </c>
      <c r="D125" s="385">
        <v>0.04</v>
      </c>
      <c r="E125" s="385">
        <v>0.04</v>
      </c>
      <c r="F125" s="385">
        <v>0.05</v>
      </c>
      <c r="G125" s="385">
        <v>7.0000000000000007E-2</v>
      </c>
      <c r="H125" s="420">
        <v>7.0000000000000007E-2</v>
      </c>
      <c r="I125" s="386"/>
    </row>
    <row r="126" spans="2:9" ht="13" x14ac:dyDescent="0.15">
      <c r="B126" s="428"/>
      <c r="C126" s="385"/>
      <c r="D126" s="385"/>
      <c r="E126" s="385"/>
      <c r="F126" s="385"/>
      <c r="G126" s="385"/>
      <c r="H126" s="420"/>
      <c r="I126" s="386"/>
    </row>
    <row r="127" spans="2:9" ht="13" x14ac:dyDescent="0.15">
      <c r="B127" s="428" t="s">
        <v>156</v>
      </c>
      <c r="C127" s="385">
        <v>0.04</v>
      </c>
      <c r="D127" s="385">
        <v>0.04</v>
      </c>
      <c r="E127" s="385">
        <v>0.05</v>
      </c>
      <c r="F127" s="385">
        <v>0.06</v>
      </c>
      <c r="G127" s="385">
        <v>0.06</v>
      </c>
      <c r="H127" s="420">
        <v>7.0000000000000007E-2</v>
      </c>
      <c r="I127" s="386"/>
    </row>
    <row r="128" spans="2:9" ht="13" x14ac:dyDescent="0.15">
      <c r="B128" s="417"/>
      <c r="C128" s="385"/>
      <c r="D128" s="385"/>
      <c r="E128" s="385"/>
      <c r="F128" s="385"/>
      <c r="G128" s="385"/>
      <c r="H128" s="420"/>
      <c r="I128" s="386"/>
    </row>
    <row r="129" spans="2:9" ht="13" x14ac:dyDescent="0.15">
      <c r="B129" s="417" t="s">
        <v>241</v>
      </c>
      <c r="C129" s="385">
        <v>0.04</v>
      </c>
      <c r="D129" s="385">
        <v>0.04</v>
      </c>
      <c r="E129" s="385">
        <v>0.04</v>
      </c>
      <c r="F129" s="385">
        <v>0.05</v>
      </c>
      <c r="G129" s="385">
        <v>0.05</v>
      </c>
      <c r="H129" s="420">
        <v>0.05</v>
      </c>
      <c r="I129" s="386"/>
    </row>
    <row r="130" spans="2:9" ht="13" x14ac:dyDescent="0.15">
      <c r="B130" s="417"/>
      <c r="C130" s="385"/>
      <c r="D130" s="385"/>
      <c r="E130" s="385"/>
      <c r="F130" s="385"/>
      <c r="G130" s="385"/>
      <c r="H130" s="420"/>
      <c r="I130" s="386"/>
    </row>
    <row r="131" spans="2:9" ht="13" x14ac:dyDescent="0.15">
      <c r="B131" s="417" t="s">
        <v>300</v>
      </c>
      <c r="C131" s="385">
        <v>0.06</v>
      </c>
      <c r="D131" s="385">
        <v>0.06</v>
      </c>
      <c r="E131" s="385">
        <v>0.06</v>
      </c>
      <c r="F131" s="385">
        <v>0.06</v>
      </c>
      <c r="G131" s="385">
        <v>0.05</v>
      </c>
      <c r="H131" s="420">
        <v>0.05</v>
      </c>
      <c r="I131" s="386"/>
    </row>
    <row r="132" spans="2:9" ht="13" x14ac:dyDescent="0.15">
      <c r="B132" s="417"/>
      <c r="C132" s="385"/>
      <c r="D132" s="385"/>
      <c r="E132" s="385"/>
      <c r="F132" s="385"/>
      <c r="G132" s="385"/>
      <c r="H132" s="420"/>
      <c r="I132" s="386"/>
    </row>
    <row r="133" spans="2:9" ht="13" x14ac:dyDescent="0.15">
      <c r="B133" s="417" t="s">
        <v>242</v>
      </c>
      <c r="C133" s="385">
        <v>0.03</v>
      </c>
      <c r="D133" s="385">
        <v>0.04</v>
      </c>
      <c r="E133" s="385">
        <v>0.05</v>
      </c>
      <c r="F133" s="385">
        <v>0.06</v>
      </c>
      <c r="G133" s="385">
        <v>7.0000000000000007E-2</v>
      </c>
      <c r="H133" s="420">
        <v>7.0000000000000007E-2</v>
      </c>
      <c r="I133" s="386"/>
    </row>
    <row r="134" spans="2:9" ht="13" x14ac:dyDescent="0.15">
      <c r="B134" s="417"/>
      <c r="C134" s="385"/>
      <c r="D134" s="385"/>
      <c r="E134" s="385"/>
      <c r="F134" s="385"/>
      <c r="G134" s="385"/>
      <c r="H134" s="420"/>
      <c r="I134" s="386"/>
    </row>
    <row r="135" spans="2:9" ht="13" x14ac:dyDescent="0.15">
      <c r="B135" s="417" t="s">
        <v>316</v>
      </c>
      <c r="C135" s="385">
        <v>0</v>
      </c>
      <c r="D135" s="385">
        <v>0.04</v>
      </c>
      <c r="E135" s="385">
        <v>0.05</v>
      </c>
      <c r="F135" s="385">
        <v>0.05</v>
      </c>
      <c r="G135" s="385">
        <v>0.05</v>
      </c>
      <c r="H135" s="420">
        <v>0.05</v>
      </c>
      <c r="I135" s="386"/>
    </row>
    <row r="136" spans="2:9" ht="13" x14ac:dyDescent="0.15">
      <c r="B136" s="423" t="s">
        <v>321</v>
      </c>
      <c r="C136" s="402">
        <f t="shared" ref="C136:H136" si="8">SUM(C115:C135)</f>
        <v>1.0000000000000002</v>
      </c>
      <c r="D136" s="402">
        <f t="shared" si="8"/>
        <v>1.0000000000000002</v>
      </c>
      <c r="E136" s="402">
        <f t="shared" si="8"/>
        <v>1.0000000000000004</v>
      </c>
      <c r="F136" s="402">
        <f t="shared" si="8"/>
        <v>1.0000000000000004</v>
      </c>
      <c r="G136" s="402">
        <f t="shared" si="8"/>
        <v>1.0000000000000004</v>
      </c>
      <c r="H136" s="429">
        <f t="shared" si="8"/>
        <v>1.0000000000000004</v>
      </c>
      <c r="I136" s="386"/>
    </row>
    <row r="137" spans="2:9" ht="13" x14ac:dyDescent="0.15">
      <c r="B137" s="423"/>
      <c r="C137" s="386"/>
      <c r="D137" s="386"/>
      <c r="E137" s="386"/>
      <c r="F137" s="386"/>
      <c r="G137" s="386"/>
      <c r="H137" s="430"/>
      <c r="I137" s="386"/>
    </row>
    <row r="138" spans="2:9" ht="13" x14ac:dyDescent="0.15">
      <c r="B138" s="676" t="s">
        <v>322</v>
      </c>
      <c r="C138" s="677"/>
      <c r="D138" s="677"/>
      <c r="E138" s="677"/>
      <c r="F138" s="677"/>
      <c r="G138" s="677"/>
      <c r="H138" s="678"/>
      <c r="I138" s="386"/>
    </row>
    <row r="139" spans="2:9" ht="13" x14ac:dyDescent="0.15">
      <c r="B139" s="417" t="s">
        <v>317</v>
      </c>
      <c r="C139" s="406">
        <v>0</v>
      </c>
      <c r="D139" s="406">
        <v>0</v>
      </c>
      <c r="E139" s="406">
        <v>0</v>
      </c>
      <c r="F139" s="406">
        <v>0</v>
      </c>
      <c r="G139" s="406">
        <v>0</v>
      </c>
      <c r="H139" s="431">
        <v>0</v>
      </c>
      <c r="I139" s="386"/>
    </row>
    <row r="140" spans="2:9" ht="13" x14ac:dyDescent="0.15">
      <c r="B140" s="417"/>
      <c r="C140" s="386"/>
      <c r="D140" s="386"/>
      <c r="E140" s="386"/>
      <c r="F140" s="386"/>
      <c r="G140" s="386"/>
      <c r="H140" s="430"/>
      <c r="I140" s="386"/>
    </row>
    <row r="141" spans="2:9" s="400" customFormat="1" ht="25.25" customHeight="1" x14ac:dyDescent="0.15">
      <c r="B141" s="668" t="s">
        <v>393</v>
      </c>
      <c r="C141" s="669"/>
      <c r="D141" s="669"/>
      <c r="E141" s="669"/>
      <c r="F141" s="669"/>
      <c r="G141" s="669"/>
      <c r="H141" s="670"/>
      <c r="I141" s="412"/>
    </row>
    <row r="142" spans="2:9" s="398" customFormat="1" ht="27" customHeight="1" x14ac:dyDescent="0.15">
      <c r="B142" s="668" t="s">
        <v>394</v>
      </c>
      <c r="C142" s="669"/>
      <c r="D142" s="669"/>
      <c r="E142" s="669"/>
      <c r="F142" s="669"/>
      <c r="G142" s="669"/>
      <c r="H142" s="670"/>
      <c r="I142" s="411"/>
    </row>
    <row r="143" spans="2:9" s="398" customFormat="1" ht="24.5" customHeight="1" x14ac:dyDescent="0.15">
      <c r="B143" s="659" t="s">
        <v>334</v>
      </c>
      <c r="C143" s="660"/>
      <c r="D143" s="660"/>
      <c r="E143" s="660"/>
      <c r="F143" s="660"/>
      <c r="G143" s="660"/>
      <c r="H143" s="661"/>
      <c r="I143" s="413"/>
    </row>
    <row r="144" spans="2:9" s="399" customFormat="1" ht="13.75" customHeight="1" x14ac:dyDescent="0.15">
      <c r="B144" s="659" t="s">
        <v>314</v>
      </c>
      <c r="C144" s="660"/>
      <c r="D144" s="660"/>
      <c r="E144" s="660"/>
      <c r="F144" s="660"/>
      <c r="G144" s="660"/>
      <c r="H144" s="661"/>
      <c r="I144" s="413"/>
    </row>
    <row r="145" spans="2:9" s="399" customFormat="1" ht="15" customHeight="1" thickBot="1" x14ac:dyDescent="0.2">
      <c r="B145" s="662" t="s">
        <v>315</v>
      </c>
      <c r="C145" s="663"/>
      <c r="D145" s="663"/>
      <c r="E145" s="663"/>
      <c r="F145" s="663"/>
      <c r="G145" s="663"/>
      <c r="H145" s="664"/>
      <c r="I145" s="413"/>
    </row>
    <row r="146" spans="2:9" ht="18" thickTop="1" thickBot="1" x14ac:dyDescent="0.25">
      <c r="B146" s="403"/>
    </row>
    <row r="147" spans="2:9" s="196" customFormat="1" ht="21" thickTop="1" x14ac:dyDescent="0.2">
      <c r="B147" s="665" t="s">
        <v>243</v>
      </c>
      <c r="C147" s="666"/>
      <c r="D147" s="666"/>
      <c r="E147" s="666"/>
      <c r="F147" s="666"/>
      <c r="G147" s="666"/>
      <c r="H147" s="667"/>
      <c r="I147" s="346"/>
    </row>
    <row r="148" spans="2:9" s="197" customFormat="1" ht="15" customHeight="1" x14ac:dyDescent="0.2">
      <c r="B148" s="601" t="s">
        <v>357</v>
      </c>
      <c r="C148" s="384"/>
      <c r="D148" s="384"/>
      <c r="E148" s="384"/>
      <c r="F148" s="384"/>
      <c r="G148" s="384"/>
      <c r="H148" s="414"/>
      <c r="I148" s="384"/>
    </row>
    <row r="149" spans="2:9" s="198" customFormat="1" ht="13" x14ac:dyDescent="0.15">
      <c r="B149" s="415" t="s">
        <v>324</v>
      </c>
      <c r="C149" s="407">
        <v>25000</v>
      </c>
      <c r="D149" s="407">
        <v>35000</v>
      </c>
      <c r="E149" s="407">
        <v>45000</v>
      </c>
      <c r="F149" s="407">
        <v>55000</v>
      </c>
      <c r="G149" s="407">
        <v>85000</v>
      </c>
      <c r="H149" s="416">
        <v>125000</v>
      </c>
      <c r="I149" s="384"/>
    </row>
    <row r="150" spans="2:9" s="197" customFormat="1" x14ac:dyDescent="0.2">
      <c r="B150" s="417"/>
      <c r="C150" s="408"/>
      <c r="D150" s="408"/>
      <c r="E150" s="408"/>
      <c r="F150" s="408"/>
      <c r="G150" s="408"/>
      <c r="H150" s="418"/>
      <c r="I150" s="384"/>
    </row>
    <row r="151" spans="2:9" s="87" customFormat="1" ht="13" x14ac:dyDescent="0.15">
      <c r="B151" s="419" t="s">
        <v>234</v>
      </c>
      <c r="C151" s="385">
        <v>0.1</v>
      </c>
      <c r="D151" s="385">
        <v>0.1</v>
      </c>
      <c r="E151" s="385">
        <v>0.1</v>
      </c>
      <c r="F151" s="385">
        <v>0.1</v>
      </c>
      <c r="G151" s="385">
        <v>0.1</v>
      </c>
      <c r="H151" s="420">
        <v>0.1</v>
      </c>
      <c r="I151" s="386"/>
    </row>
    <row r="152" spans="2:9" s="197" customFormat="1" x14ac:dyDescent="0.2">
      <c r="B152" s="417"/>
      <c r="C152" s="387"/>
      <c r="D152" s="387"/>
      <c r="E152" s="387"/>
      <c r="F152" s="387"/>
      <c r="G152" s="387"/>
      <c r="H152" s="421"/>
      <c r="I152" s="389"/>
    </row>
    <row r="153" spans="2:9" s="197" customFormat="1" x14ac:dyDescent="0.2">
      <c r="B153" s="419" t="s">
        <v>395</v>
      </c>
      <c r="C153" s="390">
        <f>'2015 Fed Tax Rates'!B49</f>
        <v>3.1E-2</v>
      </c>
      <c r="D153" s="390">
        <f>'2015 Fed Tax Rates'!C49</f>
        <v>5.7285714285714287E-2</v>
      </c>
      <c r="E153" s="390">
        <f>'2015 Fed Tax Rates'!D49</f>
        <v>7.7888888888888883E-2</v>
      </c>
      <c r="F153" s="390">
        <f>'2015 Fed Tax Rates'!E49</f>
        <v>9.0999999999999998E-2</v>
      </c>
      <c r="G153" s="390">
        <f>'2015 Fed Tax Rates'!F49</f>
        <v>0.13247058823529412</v>
      </c>
      <c r="H153" s="422">
        <f>'2015 Fed Tax Rates'!G49</f>
        <v>0.17008000000000001</v>
      </c>
      <c r="I153" s="389"/>
    </row>
    <row r="154" spans="2:9" ht="13" x14ac:dyDescent="0.15">
      <c r="B154" s="419" t="s">
        <v>396</v>
      </c>
      <c r="C154" s="390">
        <v>6.2E-2</v>
      </c>
      <c r="D154" s="390">
        <v>6.2E-2</v>
      </c>
      <c r="E154" s="390">
        <v>6.2E-2</v>
      </c>
      <c r="F154" s="390">
        <v>6.2E-2</v>
      </c>
      <c r="G154" s="390">
        <v>6.2E-2</v>
      </c>
      <c r="H154" s="422">
        <v>6.2E-2</v>
      </c>
      <c r="I154" s="386"/>
    </row>
    <row r="155" spans="2:9" ht="13" x14ac:dyDescent="0.15">
      <c r="B155" s="419" t="s">
        <v>397</v>
      </c>
      <c r="C155" s="390">
        <v>1.4500000000000001E-2</v>
      </c>
      <c r="D155" s="390">
        <v>1.4500000000000001E-2</v>
      </c>
      <c r="E155" s="390">
        <v>1.4500000000000001E-2</v>
      </c>
      <c r="F155" s="390">
        <v>1.4500000000000001E-2</v>
      </c>
      <c r="G155" s="390">
        <v>1.4500000000000001E-2</v>
      </c>
      <c r="H155" s="422">
        <v>1.4500000000000001E-2</v>
      </c>
      <c r="I155" s="386"/>
    </row>
    <row r="156" spans="2:9" ht="13" x14ac:dyDescent="0.15">
      <c r="B156" s="419" t="s">
        <v>398</v>
      </c>
      <c r="C156" s="390">
        <v>0.02</v>
      </c>
      <c r="D156" s="390">
        <v>0.02</v>
      </c>
      <c r="E156" s="390">
        <v>0.02</v>
      </c>
      <c r="F156" s="390">
        <v>0.02</v>
      </c>
      <c r="G156" s="390">
        <v>0.02</v>
      </c>
      <c r="H156" s="422">
        <v>0.02</v>
      </c>
      <c r="I156" s="386"/>
    </row>
    <row r="157" spans="2:9" ht="13" x14ac:dyDescent="0.15">
      <c r="B157" s="419" t="s">
        <v>399</v>
      </c>
      <c r="C157" s="390">
        <v>0</v>
      </c>
      <c r="D157" s="390">
        <v>0</v>
      </c>
      <c r="E157" s="390">
        <v>0</v>
      </c>
      <c r="F157" s="390">
        <v>0</v>
      </c>
      <c r="G157" s="390">
        <v>0</v>
      </c>
      <c r="H157" s="422">
        <v>0</v>
      </c>
      <c r="I157" s="386"/>
    </row>
    <row r="158" spans="2:9" ht="13" x14ac:dyDescent="0.15">
      <c r="B158" s="423" t="s">
        <v>335</v>
      </c>
      <c r="C158" s="409">
        <f>SUM(C153:C157)</f>
        <v>0.1275</v>
      </c>
      <c r="D158" s="409">
        <f t="shared" ref="D158:H158" si="9">SUM(D153:D157)</f>
        <v>0.15378571428571428</v>
      </c>
      <c r="E158" s="409">
        <f t="shared" si="9"/>
        <v>0.1743888888888889</v>
      </c>
      <c r="F158" s="409">
        <f t="shared" si="9"/>
        <v>0.1875</v>
      </c>
      <c r="G158" s="409">
        <f t="shared" si="9"/>
        <v>0.22897058823529412</v>
      </c>
      <c r="H158" s="523">
        <f t="shared" si="9"/>
        <v>0.26658000000000004</v>
      </c>
      <c r="I158" s="386"/>
    </row>
    <row r="159" spans="2:9" ht="13" x14ac:dyDescent="0.15">
      <c r="B159" s="417"/>
      <c r="C159" s="386"/>
      <c r="D159" s="386"/>
      <c r="E159" s="386"/>
      <c r="F159" s="386"/>
      <c r="G159" s="386"/>
      <c r="H159" s="430"/>
      <c r="I159" s="386"/>
    </row>
    <row r="160" spans="2:9" ht="13" x14ac:dyDescent="0.15">
      <c r="B160" s="673" t="s">
        <v>307</v>
      </c>
      <c r="C160" s="674"/>
      <c r="D160" s="674"/>
      <c r="E160" s="674"/>
      <c r="F160" s="674"/>
      <c r="G160" s="674"/>
      <c r="H160" s="675"/>
      <c r="I160" s="388"/>
    </row>
    <row r="161" spans="2:9" s="301" customFormat="1" ht="18" x14ac:dyDescent="0.2">
      <c r="B161" s="415" t="s">
        <v>325</v>
      </c>
      <c r="C161" s="407">
        <f>C149-(C149*C151)-(C149*(SUM(C153:C157)))</f>
        <v>19312.5</v>
      </c>
      <c r="D161" s="407">
        <f t="shared" ref="D161:H161" si="10">D149-(D149*D151)-(D149*(SUM(D153:D157)))</f>
        <v>26117.5</v>
      </c>
      <c r="E161" s="407">
        <f t="shared" si="10"/>
        <v>32652.5</v>
      </c>
      <c r="F161" s="407">
        <f t="shared" si="10"/>
        <v>39187.5</v>
      </c>
      <c r="G161" s="407">
        <f t="shared" si="10"/>
        <v>57037.5</v>
      </c>
      <c r="H161" s="416">
        <f t="shared" si="10"/>
        <v>79177.5</v>
      </c>
      <c r="I161" s="384"/>
    </row>
    <row r="162" spans="2:9" ht="12.5" customHeight="1" x14ac:dyDescent="0.15">
      <c r="B162" s="425"/>
      <c r="C162" s="410"/>
      <c r="D162" s="410"/>
      <c r="E162" s="410"/>
      <c r="F162" s="410"/>
      <c r="G162" s="410"/>
      <c r="H162" s="426"/>
      <c r="I162" s="388"/>
    </row>
    <row r="163" spans="2:9" s="87" customFormat="1" ht="13" x14ac:dyDescent="0.15">
      <c r="B163" s="427" t="s">
        <v>235</v>
      </c>
      <c r="C163" s="385">
        <v>0.4</v>
      </c>
      <c r="D163" s="385">
        <v>0.39</v>
      </c>
      <c r="E163" s="385">
        <v>0.39</v>
      </c>
      <c r="F163" s="385">
        <v>0.36</v>
      </c>
      <c r="G163" s="385">
        <v>0.34</v>
      </c>
      <c r="H163" s="420">
        <v>0.3</v>
      </c>
      <c r="I163" s="386"/>
    </row>
    <row r="164" spans="2:9" s="197" customFormat="1" x14ac:dyDescent="0.2">
      <c r="B164" s="428"/>
      <c r="C164" s="387"/>
      <c r="D164" s="387"/>
      <c r="E164" s="387"/>
      <c r="F164" s="387"/>
      <c r="G164" s="387"/>
      <c r="H164" s="421"/>
      <c r="I164" s="389"/>
    </row>
    <row r="165" spans="2:9" ht="13" x14ac:dyDescent="0.15">
      <c r="B165" s="428" t="s">
        <v>236</v>
      </c>
      <c r="C165" s="385">
        <v>0.15</v>
      </c>
      <c r="D165" s="385">
        <v>0.14000000000000001</v>
      </c>
      <c r="E165" s="385">
        <v>0.14000000000000001</v>
      </c>
      <c r="F165" s="385">
        <v>0.13</v>
      </c>
      <c r="G165" s="385">
        <v>0.13</v>
      </c>
      <c r="H165" s="420">
        <v>0.12</v>
      </c>
      <c r="I165" s="386"/>
    </row>
    <row r="166" spans="2:9" ht="13" x14ac:dyDescent="0.15">
      <c r="B166" s="428"/>
      <c r="C166" s="385"/>
      <c r="D166" s="385"/>
      <c r="E166" s="385"/>
      <c r="F166" s="385"/>
      <c r="G166" s="385"/>
      <c r="H166" s="420"/>
      <c r="I166" s="386"/>
    </row>
    <row r="167" spans="2:9" ht="13" x14ac:dyDescent="0.15">
      <c r="B167" s="428" t="s">
        <v>237</v>
      </c>
      <c r="C167" s="385">
        <v>0.15</v>
      </c>
      <c r="D167" s="385">
        <v>0.14000000000000001</v>
      </c>
      <c r="E167" s="385">
        <v>0.14000000000000001</v>
      </c>
      <c r="F167" s="385">
        <v>0.13</v>
      </c>
      <c r="G167" s="385">
        <v>0.13</v>
      </c>
      <c r="H167" s="420">
        <v>0.12</v>
      </c>
      <c r="I167" s="386"/>
    </row>
    <row r="168" spans="2:9" ht="13" x14ac:dyDescent="0.15">
      <c r="B168" s="428"/>
      <c r="C168" s="385"/>
      <c r="D168" s="385"/>
      <c r="E168" s="385"/>
      <c r="F168" s="385"/>
      <c r="G168" s="385"/>
      <c r="H168" s="420"/>
      <c r="I168" s="386"/>
    </row>
    <row r="169" spans="2:9" ht="13" x14ac:dyDescent="0.15">
      <c r="B169" s="428" t="s">
        <v>238</v>
      </c>
      <c r="C169" s="385">
        <v>0.03</v>
      </c>
      <c r="D169" s="385">
        <v>0.03</v>
      </c>
      <c r="E169" s="385">
        <v>0.04</v>
      </c>
      <c r="F169" s="385">
        <v>0.04</v>
      </c>
      <c r="G169" s="385">
        <v>0.05</v>
      </c>
      <c r="H169" s="420">
        <v>0.05</v>
      </c>
      <c r="I169" s="386"/>
    </row>
    <row r="170" spans="2:9" ht="13" x14ac:dyDescent="0.15">
      <c r="B170" s="428"/>
      <c r="C170" s="385"/>
      <c r="D170" s="385"/>
      <c r="E170" s="385"/>
      <c r="F170" s="385"/>
      <c r="G170" s="385"/>
      <c r="H170" s="420"/>
      <c r="I170" s="386"/>
    </row>
    <row r="171" spans="2:9" s="87" customFormat="1" ht="14.5" customHeight="1" x14ac:dyDescent="0.15">
      <c r="B171" s="427" t="s">
        <v>239</v>
      </c>
      <c r="C171" s="385">
        <v>0.05</v>
      </c>
      <c r="D171" s="385">
        <v>0.05</v>
      </c>
      <c r="E171" s="385">
        <v>0.05</v>
      </c>
      <c r="F171" s="385">
        <v>0.05</v>
      </c>
      <c r="G171" s="385">
        <v>0.05</v>
      </c>
      <c r="H171" s="420">
        <v>0.05</v>
      </c>
      <c r="I171" s="386"/>
    </row>
    <row r="172" spans="2:9" s="87" customFormat="1" ht="14.5" customHeight="1" x14ac:dyDescent="0.15">
      <c r="B172" s="427"/>
      <c r="C172" s="385"/>
      <c r="D172" s="385"/>
      <c r="E172" s="385"/>
      <c r="F172" s="385"/>
      <c r="G172" s="385"/>
      <c r="H172" s="420"/>
      <c r="I172" s="386"/>
    </row>
    <row r="173" spans="2:9" ht="13" x14ac:dyDescent="0.15">
      <c r="B173" s="428" t="s">
        <v>240</v>
      </c>
      <c r="C173" s="385">
        <v>0.03</v>
      </c>
      <c r="D173" s="385">
        <v>0.04</v>
      </c>
      <c r="E173" s="385">
        <v>0.04</v>
      </c>
      <c r="F173" s="385">
        <v>0.06</v>
      </c>
      <c r="G173" s="385">
        <v>0.06</v>
      </c>
      <c r="H173" s="420">
        <v>0.06</v>
      </c>
      <c r="I173" s="386"/>
    </row>
    <row r="174" spans="2:9" ht="13" x14ac:dyDescent="0.15">
      <c r="B174" s="428"/>
      <c r="C174" s="385"/>
      <c r="D174" s="385"/>
      <c r="E174" s="385"/>
      <c r="F174" s="385"/>
      <c r="G174" s="385"/>
      <c r="H174" s="420"/>
      <c r="I174" s="386"/>
    </row>
    <row r="175" spans="2:9" ht="13" x14ac:dyDescent="0.15">
      <c r="B175" s="428" t="s">
        <v>156</v>
      </c>
      <c r="C175" s="385">
        <v>0.05</v>
      </c>
      <c r="D175" s="385">
        <v>0.05</v>
      </c>
      <c r="E175" s="385">
        <v>0.05</v>
      </c>
      <c r="F175" s="385">
        <v>0.06</v>
      </c>
      <c r="G175" s="385">
        <v>7.0000000000000007E-2</v>
      </c>
      <c r="H175" s="420">
        <v>7.0000000000000007E-2</v>
      </c>
      <c r="I175" s="386"/>
    </row>
    <row r="176" spans="2:9" ht="13" x14ac:dyDescent="0.15">
      <c r="B176" s="417"/>
      <c r="C176" s="385"/>
      <c r="D176" s="385"/>
      <c r="E176" s="385"/>
      <c r="F176" s="385"/>
      <c r="G176" s="385"/>
      <c r="H176" s="420"/>
      <c r="I176" s="386"/>
    </row>
    <row r="177" spans="2:9" ht="13" x14ac:dyDescent="0.15">
      <c r="B177" s="417" t="s">
        <v>241</v>
      </c>
      <c r="C177" s="385">
        <v>0.05</v>
      </c>
      <c r="D177" s="385">
        <v>0.05</v>
      </c>
      <c r="E177" s="385">
        <v>0.05</v>
      </c>
      <c r="F177" s="385">
        <v>0.05</v>
      </c>
      <c r="G177" s="385">
        <v>0.05</v>
      </c>
      <c r="H177" s="420">
        <v>0.05</v>
      </c>
      <c r="I177" s="386"/>
    </row>
    <row r="178" spans="2:9" ht="13" x14ac:dyDescent="0.15">
      <c r="B178" s="417"/>
      <c r="C178" s="385"/>
      <c r="D178" s="385"/>
      <c r="E178" s="385"/>
      <c r="F178" s="385"/>
      <c r="G178" s="385"/>
      <c r="H178" s="420"/>
      <c r="I178" s="386"/>
    </row>
    <row r="179" spans="2:9" ht="13" x14ac:dyDescent="0.15">
      <c r="B179" s="417" t="s">
        <v>300</v>
      </c>
      <c r="C179" s="385">
        <v>0.06</v>
      </c>
      <c r="D179" s="385">
        <v>7.0000000000000007E-2</v>
      </c>
      <c r="E179" s="385">
        <v>0.06</v>
      </c>
      <c r="F179" s="385">
        <v>0.06</v>
      </c>
      <c r="G179" s="385">
        <v>0.06</v>
      </c>
      <c r="H179" s="420">
        <v>0.06</v>
      </c>
      <c r="I179" s="386"/>
    </row>
    <row r="180" spans="2:9" ht="13" x14ac:dyDescent="0.15">
      <c r="B180" s="417"/>
      <c r="C180" s="385"/>
      <c r="D180" s="385"/>
      <c r="E180" s="385"/>
      <c r="F180" s="385"/>
      <c r="G180" s="385"/>
      <c r="H180" s="420"/>
      <c r="I180" s="386"/>
    </row>
    <row r="181" spans="2:9" ht="13" x14ac:dyDescent="0.15">
      <c r="B181" s="417" t="s">
        <v>242</v>
      </c>
      <c r="C181" s="385">
        <v>0.03</v>
      </c>
      <c r="D181" s="385">
        <v>0.04</v>
      </c>
      <c r="E181" s="385">
        <v>0.04</v>
      </c>
      <c r="F181" s="385">
        <v>0.06</v>
      </c>
      <c r="G181" s="385">
        <v>0.06</v>
      </c>
      <c r="H181" s="420">
        <v>0.06</v>
      </c>
      <c r="I181" s="386"/>
    </row>
    <row r="182" spans="2:9" ht="13" x14ac:dyDescent="0.15">
      <c r="B182" s="417"/>
      <c r="C182" s="385"/>
      <c r="D182" s="385"/>
      <c r="E182" s="385"/>
      <c r="F182" s="385"/>
      <c r="G182" s="385"/>
      <c r="H182" s="420"/>
      <c r="I182" s="386"/>
    </row>
    <row r="183" spans="2:9" ht="13" x14ac:dyDescent="0.15">
      <c r="B183" s="417" t="s">
        <v>316</v>
      </c>
      <c r="C183" s="385">
        <v>0</v>
      </c>
      <c r="D183" s="385">
        <v>0</v>
      </c>
      <c r="E183" s="385">
        <v>0</v>
      </c>
      <c r="F183" s="385">
        <v>0</v>
      </c>
      <c r="G183" s="385">
        <v>0</v>
      </c>
      <c r="H183" s="420">
        <v>0.06</v>
      </c>
      <c r="I183" s="386"/>
    </row>
    <row r="184" spans="2:9" ht="13" x14ac:dyDescent="0.15">
      <c r="B184" s="423" t="s">
        <v>321</v>
      </c>
      <c r="C184" s="402">
        <f t="shared" ref="C184:H184" si="11">SUM(C163:C183)</f>
        <v>1.0000000000000002</v>
      </c>
      <c r="D184" s="402">
        <f t="shared" si="11"/>
        <v>1.0000000000000002</v>
      </c>
      <c r="E184" s="402">
        <f t="shared" si="11"/>
        <v>1.0000000000000002</v>
      </c>
      <c r="F184" s="402">
        <f t="shared" si="11"/>
        <v>1.0000000000000002</v>
      </c>
      <c r="G184" s="402">
        <f t="shared" si="11"/>
        <v>1.0000000000000004</v>
      </c>
      <c r="H184" s="429">
        <f t="shared" si="11"/>
        <v>1.0000000000000004</v>
      </c>
      <c r="I184" s="386"/>
    </row>
    <row r="185" spans="2:9" ht="13" x14ac:dyDescent="0.15">
      <c r="B185" s="423"/>
      <c r="C185" s="386"/>
      <c r="D185" s="386"/>
      <c r="E185" s="386"/>
      <c r="F185" s="386"/>
      <c r="G185" s="386"/>
      <c r="H185" s="430"/>
      <c r="I185" s="386"/>
    </row>
    <row r="186" spans="2:9" ht="13" x14ac:dyDescent="0.15">
      <c r="B186" s="676" t="s">
        <v>322</v>
      </c>
      <c r="C186" s="677"/>
      <c r="D186" s="677"/>
      <c r="E186" s="677"/>
      <c r="F186" s="677"/>
      <c r="G186" s="677"/>
      <c r="H186" s="678"/>
      <c r="I186" s="386"/>
    </row>
    <row r="187" spans="2:9" ht="13" x14ac:dyDescent="0.15">
      <c r="B187" s="417" t="s">
        <v>317</v>
      </c>
      <c r="C187" s="406">
        <v>0.06</v>
      </c>
      <c r="D187" s="406">
        <v>0.06</v>
      </c>
      <c r="E187" s="406">
        <v>0.05</v>
      </c>
      <c r="F187" s="406">
        <v>0.05</v>
      </c>
      <c r="G187" s="406">
        <v>0.04</v>
      </c>
      <c r="H187" s="431">
        <v>0.04</v>
      </c>
      <c r="I187" s="386"/>
    </row>
    <row r="188" spans="2:9" ht="13" x14ac:dyDescent="0.15">
      <c r="B188" s="417"/>
      <c r="C188" s="386"/>
      <c r="D188" s="386"/>
      <c r="E188" s="386"/>
      <c r="F188" s="386"/>
      <c r="G188" s="386"/>
      <c r="H188" s="430"/>
      <c r="I188" s="386"/>
    </row>
    <row r="189" spans="2:9" s="400" customFormat="1" ht="25.25" customHeight="1" x14ac:dyDescent="0.15">
      <c r="B189" s="668" t="s">
        <v>401</v>
      </c>
      <c r="C189" s="669"/>
      <c r="D189" s="669"/>
      <c r="E189" s="669"/>
      <c r="F189" s="669"/>
      <c r="G189" s="669"/>
      <c r="H189" s="670"/>
      <c r="I189" s="412"/>
    </row>
    <row r="190" spans="2:9" s="398" customFormat="1" ht="25.75" customHeight="1" x14ac:dyDescent="0.15">
      <c r="B190" s="668" t="s">
        <v>400</v>
      </c>
      <c r="C190" s="669"/>
      <c r="D190" s="669"/>
      <c r="E190" s="669"/>
      <c r="F190" s="669"/>
      <c r="G190" s="669"/>
      <c r="H190" s="670"/>
      <c r="I190" s="411"/>
    </row>
    <row r="191" spans="2:9" s="398" customFormat="1" ht="24.5" customHeight="1" x14ac:dyDescent="0.15">
      <c r="B191" s="659" t="s">
        <v>334</v>
      </c>
      <c r="C191" s="660"/>
      <c r="D191" s="660"/>
      <c r="E191" s="660"/>
      <c r="F191" s="660"/>
      <c r="G191" s="660"/>
      <c r="H191" s="661"/>
      <c r="I191" s="413"/>
    </row>
    <row r="192" spans="2:9" s="399" customFormat="1" ht="13.75" customHeight="1" x14ac:dyDescent="0.15">
      <c r="B192" s="659" t="s">
        <v>314</v>
      </c>
      <c r="C192" s="660"/>
      <c r="D192" s="660"/>
      <c r="E192" s="660"/>
      <c r="F192" s="660"/>
      <c r="G192" s="660"/>
      <c r="H192" s="661"/>
      <c r="I192" s="413"/>
    </row>
    <row r="193" spans="2:9" s="399" customFormat="1" ht="15" customHeight="1" thickBot="1" x14ac:dyDescent="0.2">
      <c r="B193" s="662" t="s">
        <v>315</v>
      </c>
      <c r="C193" s="663"/>
      <c r="D193" s="663"/>
      <c r="E193" s="663"/>
      <c r="F193" s="663"/>
      <c r="G193" s="663"/>
      <c r="H193" s="664"/>
      <c r="I193" s="413"/>
    </row>
    <row r="194" spans="2:9" s="200" customFormat="1" ht="18" thickTop="1" thickBot="1" x14ac:dyDescent="0.25">
      <c r="B194" s="404"/>
      <c r="C194" s="346"/>
      <c r="D194" s="346"/>
      <c r="E194" s="346"/>
      <c r="F194" s="346"/>
      <c r="G194" s="346"/>
      <c r="H194" s="346"/>
      <c r="I194" s="346"/>
    </row>
    <row r="195" spans="2:9" s="196" customFormat="1" ht="21" thickTop="1" x14ac:dyDescent="0.2">
      <c r="B195" s="665" t="s">
        <v>243</v>
      </c>
      <c r="C195" s="666"/>
      <c r="D195" s="666"/>
      <c r="E195" s="666"/>
      <c r="F195" s="666"/>
      <c r="G195" s="666"/>
      <c r="H195" s="667"/>
      <c r="I195" s="346"/>
    </row>
    <row r="196" spans="2:9" s="197" customFormat="1" ht="15" customHeight="1" x14ac:dyDescent="0.2">
      <c r="B196" s="601" t="s">
        <v>370</v>
      </c>
      <c r="C196" s="602"/>
      <c r="D196" s="391"/>
      <c r="E196" s="384"/>
      <c r="F196" s="391"/>
      <c r="G196" s="384"/>
      <c r="H196" s="414"/>
      <c r="I196" s="384"/>
    </row>
    <row r="197" spans="2:9" s="198" customFormat="1" ht="13" x14ac:dyDescent="0.15">
      <c r="B197" s="415" t="s">
        <v>324</v>
      </c>
      <c r="C197" s="407">
        <v>25000</v>
      </c>
      <c r="D197" s="407">
        <v>35000</v>
      </c>
      <c r="E197" s="407">
        <v>45000</v>
      </c>
      <c r="F197" s="407">
        <v>55000</v>
      </c>
      <c r="G197" s="407">
        <v>85000</v>
      </c>
      <c r="H197" s="416">
        <v>125000</v>
      </c>
      <c r="I197" s="384"/>
    </row>
    <row r="198" spans="2:9" s="197" customFormat="1" x14ac:dyDescent="0.2">
      <c r="B198" s="417"/>
      <c r="C198" s="408"/>
      <c r="D198" s="408"/>
      <c r="E198" s="408"/>
      <c r="F198" s="408"/>
      <c r="G198" s="408"/>
      <c r="H198" s="418"/>
      <c r="I198" s="384"/>
    </row>
    <row r="199" spans="2:9" s="87" customFormat="1" ht="13" x14ac:dyDescent="0.15">
      <c r="B199" s="419" t="s">
        <v>234</v>
      </c>
      <c r="C199" s="385">
        <v>0.1</v>
      </c>
      <c r="D199" s="385">
        <v>0.1</v>
      </c>
      <c r="E199" s="385">
        <v>0.1</v>
      </c>
      <c r="F199" s="385">
        <v>0.1</v>
      </c>
      <c r="G199" s="385">
        <v>0.1</v>
      </c>
      <c r="H199" s="420">
        <v>0.1</v>
      </c>
      <c r="I199" s="386"/>
    </row>
    <row r="200" spans="2:9" s="197" customFormat="1" x14ac:dyDescent="0.2">
      <c r="B200" s="417"/>
      <c r="C200" s="387"/>
      <c r="D200" s="387"/>
      <c r="E200" s="387"/>
      <c r="F200" s="387"/>
      <c r="G200" s="387"/>
      <c r="H200" s="421"/>
      <c r="I200" s="389"/>
    </row>
    <row r="201" spans="2:9" s="197" customFormat="1" x14ac:dyDescent="0.2">
      <c r="B201" s="419" t="s">
        <v>395</v>
      </c>
      <c r="C201" s="390">
        <f>'2015 Fed Tax Rates'!B60</f>
        <v>6.9750000000000006E-2</v>
      </c>
      <c r="D201" s="390">
        <f>'2015 Fed Tax Rates'!C60</f>
        <v>9.267857142857143E-2</v>
      </c>
      <c r="E201" s="390">
        <f>'2015 Fed Tax Rates'!D60</f>
        <v>0.10541666666666667</v>
      </c>
      <c r="F201" s="390">
        <f>'2015 Fed Tax Rates'!E60</f>
        <v>0.12670454545454546</v>
      </c>
      <c r="G201" s="390">
        <f>'2015 Fed Tax Rates'!F60</f>
        <v>0.17022058823529412</v>
      </c>
      <c r="H201" s="422">
        <f>'2015 Fed Tax Rates'!G60</f>
        <v>0.20149800000000001</v>
      </c>
      <c r="I201" s="389"/>
    </row>
    <row r="202" spans="2:9" ht="13" x14ac:dyDescent="0.15">
      <c r="B202" s="419" t="s">
        <v>396</v>
      </c>
      <c r="C202" s="390">
        <v>6.2E-2</v>
      </c>
      <c r="D202" s="390">
        <v>6.2E-2</v>
      </c>
      <c r="E202" s="390">
        <v>6.2E-2</v>
      </c>
      <c r="F202" s="390">
        <v>6.2E-2</v>
      </c>
      <c r="G202" s="390">
        <v>6.2E-2</v>
      </c>
      <c r="H202" s="422">
        <v>6.2E-2</v>
      </c>
      <c r="I202" s="386"/>
    </row>
    <row r="203" spans="2:9" ht="13" x14ac:dyDescent="0.15">
      <c r="B203" s="419" t="s">
        <v>397</v>
      </c>
      <c r="C203" s="390">
        <v>1.4500000000000001E-2</v>
      </c>
      <c r="D203" s="390">
        <v>1.4500000000000001E-2</v>
      </c>
      <c r="E203" s="390">
        <v>1.4500000000000001E-2</v>
      </c>
      <c r="F203" s="390">
        <v>1.4500000000000001E-2</v>
      </c>
      <c r="G203" s="390">
        <v>1.4500000000000001E-2</v>
      </c>
      <c r="H203" s="422">
        <v>1.4500000000000001E-2</v>
      </c>
      <c r="I203" s="386"/>
    </row>
    <row r="204" spans="2:9" ht="13" x14ac:dyDescent="0.15">
      <c r="B204" s="419" t="s">
        <v>398</v>
      </c>
      <c r="C204" s="390">
        <v>0.02</v>
      </c>
      <c r="D204" s="390">
        <v>0.02</v>
      </c>
      <c r="E204" s="390">
        <v>0.02</v>
      </c>
      <c r="F204" s="390">
        <v>0.02</v>
      </c>
      <c r="G204" s="390">
        <v>0.02</v>
      </c>
      <c r="H204" s="422">
        <v>0.02</v>
      </c>
      <c r="I204" s="386"/>
    </row>
    <row r="205" spans="2:9" ht="13" x14ac:dyDescent="0.15">
      <c r="B205" s="419" t="s">
        <v>399</v>
      </c>
      <c r="C205" s="390">
        <v>0</v>
      </c>
      <c r="D205" s="390">
        <v>0</v>
      </c>
      <c r="E205" s="390">
        <v>0</v>
      </c>
      <c r="F205" s="390">
        <v>0</v>
      </c>
      <c r="G205" s="390">
        <v>0</v>
      </c>
      <c r="H205" s="422">
        <v>0</v>
      </c>
      <c r="I205" s="386"/>
    </row>
    <row r="206" spans="2:9" ht="13" x14ac:dyDescent="0.15">
      <c r="B206" s="423" t="s">
        <v>335</v>
      </c>
      <c r="C206" s="409">
        <f>SUM(C201:C205)</f>
        <v>0.16625000000000001</v>
      </c>
      <c r="D206" s="409">
        <f t="shared" ref="D206:H206" si="12">SUM(D201:D205)</f>
        <v>0.18917857142857145</v>
      </c>
      <c r="E206" s="409">
        <f t="shared" si="12"/>
        <v>0.20191666666666666</v>
      </c>
      <c r="F206" s="409">
        <f t="shared" si="12"/>
        <v>0.22320454545454546</v>
      </c>
      <c r="G206" s="409">
        <f t="shared" si="12"/>
        <v>0.26672058823529415</v>
      </c>
      <c r="H206" s="523">
        <f t="shared" si="12"/>
        <v>0.29799800000000004</v>
      </c>
      <c r="I206" s="386"/>
    </row>
    <row r="207" spans="2:9" ht="13" x14ac:dyDescent="0.15">
      <c r="B207" s="417"/>
      <c r="C207" s="386"/>
      <c r="D207" s="386"/>
      <c r="E207" s="386"/>
      <c r="F207" s="386"/>
      <c r="G207" s="386"/>
      <c r="H207" s="430"/>
      <c r="I207" s="386"/>
    </row>
    <row r="208" spans="2:9" ht="13" x14ac:dyDescent="0.15">
      <c r="B208" s="673" t="s">
        <v>307</v>
      </c>
      <c r="C208" s="674"/>
      <c r="D208" s="674"/>
      <c r="E208" s="674"/>
      <c r="F208" s="674"/>
      <c r="G208" s="674"/>
      <c r="H208" s="675"/>
      <c r="I208" s="388"/>
    </row>
    <row r="209" spans="2:9" s="301" customFormat="1" ht="18" x14ac:dyDescent="0.2">
      <c r="B209" s="415" t="s">
        <v>325</v>
      </c>
      <c r="C209" s="407">
        <f>C197-(C197*C199)-(C197*(SUM(C201:C205)))</f>
        <v>18343.75</v>
      </c>
      <c r="D209" s="407">
        <f t="shared" ref="D209:H209" si="13">D197-(D197*D199)-(D197*(SUM(D201:D205)))</f>
        <v>24878.75</v>
      </c>
      <c r="E209" s="407">
        <f t="shared" si="13"/>
        <v>31413.75</v>
      </c>
      <c r="F209" s="407">
        <f t="shared" si="13"/>
        <v>37223.75</v>
      </c>
      <c r="G209" s="407">
        <f t="shared" si="13"/>
        <v>53828.75</v>
      </c>
      <c r="H209" s="416">
        <f t="shared" si="13"/>
        <v>75250.25</v>
      </c>
      <c r="I209" s="384"/>
    </row>
    <row r="210" spans="2:9" ht="12.5" customHeight="1" x14ac:dyDescent="0.15">
      <c r="B210" s="425"/>
      <c r="C210" s="410"/>
      <c r="D210" s="410"/>
      <c r="E210" s="410"/>
      <c r="F210" s="410"/>
      <c r="G210" s="410"/>
      <c r="H210" s="426"/>
      <c r="I210" s="388"/>
    </row>
    <row r="211" spans="2:9" s="87" customFormat="1" ht="13" x14ac:dyDescent="0.15">
      <c r="B211" s="427" t="s">
        <v>235</v>
      </c>
      <c r="C211" s="385">
        <v>0.4</v>
      </c>
      <c r="D211" s="385">
        <v>0.38</v>
      </c>
      <c r="E211" s="385">
        <v>0.36</v>
      </c>
      <c r="F211" s="385">
        <v>0.34</v>
      </c>
      <c r="G211" s="385">
        <v>0.32</v>
      </c>
      <c r="H211" s="420">
        <v>0.3</v>
      </c>
      <c r="I211" s="386"/>
    </row>
    <row r="212" spans="2:9" s="197" customFormat="1" x14ac:dyDescent="0.2">
      <c r="B212" s="428"/>
      <c r="C212" s="387"/>
      <c r="D212" s="387"/>
      <c r="E212" s="387"/>
      <c r="F212" s="387"/>
      <c r="G212" s="387"/>
      <c r="H212" s="421"/>
      <c r="I212" s="389"/>
    </row>
    <row r="213" spans="2:9" ht="13" x14ac:dyDescent="0.15">
      <c r="B213" s="428" t="s">
        <v>236</v>
      </c>
      <c r="C213" s="385">
        <v>0.06</v>
      </c>
      <c r="D213" s="385">
        <v>0.06</v>
      </c>
      <c r="E213" s="385">
        <v>7.0000000000000007E-2</v>
      </c>
      <c r="F213" s="385">
        <v>7.0000000000000007E-2</v>
      </c>
      <c r="G213" s="385">
        <v>7.0000000000000007E-2</v>
      </c>
      <c r="H213" s="420">
        <v>7.0000000000000007E-2</v>
      </c>
      <c r="I213" s="386"/>
    </row>
    <row r="214" spans="2:9" ht="13" x14ac:dyDescent="0.15">
      <c r="B214" s="428"/>
      <c r="C214" s="385"/>
      <c r="D214" s="385"/>
      <c r="E214" s="385"/>
      <c r="F214" s="385"/>
      <c r="G214" s="385"/>
      <c r="H214" s="420"/>
      <c r="I214" s="386"/>
    </row>
    <row r="215" spans="2:9" ht="13" x14ac:dyDescent="0.15">
      <c r="B215" s="428" t="s">
        <v>237</v>
      </c>
      <c r="C215" s="385">
        <v>0.15</v>
      </c>
      <c r="D215" s="385">
        <v>0.15</v>
      </c>
      <c r="E215" s="385">
        <v>0.14000000000000001</v>
      </c>
      <c r="F215" s="385">
        <v>0.14000000000000001</v>
      </c>
      <c r="G215" s="385">
        <v>0.13</v>
      </c>
      <c r="H215" s="420">
        <v>0.13</v>
      </c>
      <c r="I215" s="386"/>
    </row>
    <row r="216" spans="2:9" ht="13" x14ac:dyDescent="0.15">
      <c r="B216" s="428"/>
      <c r="C216" s="385"/>
      <c r="D216" s="385"/>
      <c r="E216" s="385"/>
      <c r="F216" s="385"/>
      <c r="G216" s="385"/>
      <c r="H216" s="420"/>
      <c r="I216" s="386"/>
    </row>
    <row r="217" spans="2:9" ht="13" x14ac:dyDescent="0.15">
      <c r="B217" s="428" t="s">
        <v>238</v>
      </c>
      <c r="C217" s="385">
        <v>0.04</v>
      </c>
      <c r="D217" s="385">
        <v>0.04</v>
      </c>
      <c r="E217" s="385">
        <v>0.04</v>
      </c>
      <c r="F217" s="385">
        <v>0.05</v>
      </c>
      <c r="G217" s="385">
        <v>0.05</v>
      </c>
      <c r="H217" s="420">
        <v>0.05</v>
      </c>
      <c r="I217" s="386"/>
    </row>
    <row r="218" spans="2:9" ht="13" x14ac:dyDescent="0.15">
      <c r="B218" s="428"/>
      <c r="C218" s="385"/>
      <c r="D218" s="385"/>
      <c r="E218" s="385"/>
      <c r="F218" s="385"/>
      <c r="G218" s="385"/>
      <c r="H218" s="420"/>
      <c r="I218" s="386"/>
    </row>
    <row r="219" spans="2:9" s="87" customFormat="1" ht="14.5" customHeight="1" x14ac:dyDescent="0.15">
      <c r="B219" s="427" t="s">
        <v>239</v>
      </c>
      <c r="C219" s="385">
        <v>0.05</v>
      </c>
      <c r="D219" s="385">
        <v>0.05</v>
      </c>
      <c r="E219" s="385">
        <v>0.05</v>
      </c>
      <c r="F219" s="385">
        <v>0.05</v>
      </c>
      <c r="G219" s="385">
        <v>0.05</v>
      </c>
      <c r="H219" s="420">
        <v>0.05</v>
      </c>
      <c r="I219" s="386"/>
    </row>
    <row r="220" spans="2:9" s="87" customFormat="1" ht="14.5" customHeight="1" x14ac:dyDescent="0.15">
      <c r="B220" s="427"/>
      <c r="C220" s="385"/>
      <c r="D220" s="385"/>
      <c r="E220" s="385"/>
      <c r="F220" s="385"/>
      <c r="G220" s="385"/>
      <c r="H220" s="420"/>
      <c r="I220" s="386"/>
    </row>
    <row r="221" spans="2:9" ht="13" x14ac:dyDescent="0.15">
      <c r="B221" s="428" t="s">
        <v>240</v>
      </c>
      <c r="C221" s="385">
        <v>0.06</v>
      </c>
      <c r="D221" s="385">
        <v>0.06</v>
      </c>
      <c r="E221" s="385">
        <v>7.0000000000000007E-2</v>
      </c>
      <c r="F221" s="385">
        <v>7.0000000000000007E-2</v>
      </c>
      <c r="G221" s="385">
        <v>0.08</v>
      </c>
      <c r="H221" s="420">
        <v>0.09</v>
      </c>
      <c r="I221" s="386"/>
    </row>
    <row r="222" spans="2:9" ht="13" x14ac:dyDescent="0.15">
      <c r="B222" s="428"/>
      <c r="C222" s="385"/>
      <c r="D222" s="385"/>
      <c r="E222" s="385"/>
      <c r="F222" s="385"/>
      <c r="G222" s="385"/>
      <c r="H222" s="420"/>
      <c r="I222" s="386"/>
    </row>
    <row r="223" spans="2:9" ht="13" x14ac:dyDescent="0.15">
      <c r="B223" s="428" t="s">
        <v>156</v>
      </c>
      <c r="C223" s="385">
        <v>0.05</v>
      </c>
      <c r="D223" s="385">
        <v>0.06</v>
      </c>
      <c r="E223" s="385">
        <v>0.06</v>
      </c>
      <c r="F223" s="385">
        <v>7.0000000000000007E-2</v>
      </c>
      <c r="G223" s="385">
        <v>0.08</v>
      </c>
      <c r="H223" s="420">
        <v>0.08</v>
      </c>
      <c r="I223" s="386"/>
    </row>
    <row r="224" spans="2:9" ht="13" x14ac:dyDescent="0.15">
      <c r="B224" s="417"/>
      <c r="C224" s="385"/>
      <c r="D224" s="385"/>
      <c r="E224" s="385"/>
      <c r="F224" s="385"/>
      <c r="G224" s="385"/>
      <c r="H224" s="420"/>
      <c r="I224" s="386"/>
    </row>
    <row r="225" spans="2:9" ht="13" x14ac:dyDescent="0.15">
      <c r="B225" s="417" t="s">
        <v>241</v>
      </c>
      <c r="C225" s="385">
        <v>0.05</v>
      </c>
      <c r="D225" s="385">
        <v>0.05</v>
      </c>
      <c r="E225" s="385">
        <v>0.05</v>
      </c>
      <c r="F225" s="385">
        <v>0.05</v>
      </c>
      <c r="G225" s="385">
        <v>0.05</v>
      </c>
      <c r="H225" s="420">
        <v>0.05</v>
      </c>
      <c r="I225" s="386"/>
    </row>
    <row r="226" spans="2:9" ht="13" x14ac:dyDescent="0.15">
      <c r="B226" s="417"/>
      <c r="C226" s="385"/>
      <c r="D226" s="385"/>
      <c r="E226" s="385"/>
      <c r="F226" s="385"/>
      <c r="G226" s="385"/>
      <c r="H226" s="420"/>
      <c r="I226" s="386"/>
    </row>
    <row r="227" spans="2:9" ht="13" x14ac:dyDescent="0.15">
      <c r="B227" s="417" t="s">
        <v>300</v>
      </c>
      <c r="C227" s="385">
        <v>0.06</v>
      </c>
      <c r="D227" s="385">
        <v>0.05</v>
      </c>
      <c r="E227" s="385">
        <v>0.05</v>
      </c>
      <c r="F227" s="385">
        <v>0.05</v>
      </c>
      <c r="G227" s="385">
        <v>0.04</v>
      </c>
      <c r="H227" s="420">
        <v>0.04</v>
      </c>
      <c r="I227" s="386"/>
    </row>
    <row r="228" spans="2:9" ht="13" x14ac:dyDescent="0.15">
      <c r="B228" s="417"/>
      <c r="C228" s="385"/>
      <c r="D228" s="385"/>
      <c r="E228" s="385"/>
      <c r="F228" s="385"/>
      <c r="G228" s="385"/>
      <c r="H228" s="420"/>
      <c r="I228" s="386"/>
    </row>
    <row r="229" spans="2:9" ht="13" x14ac:dyDescent="0.15">
      <c r="B229" s="417" t="s">
        <v>242</v>
      </c>
      <c r="C229" s="385">
        <v>0.05</v>
      </c>
      <c r="D229" s="385">
        <v>0.06</v>
      </c>
      <c r="E229" s="385">
        <v>0.06</v>
      </c>
      <c r="F229" s="385">
        <v>0.06</v>
      </c>
      <c r="G229" s="385">
        <v>7.0000000000000007E-2</v>
      </c>
      <c r="H229" s="420">
        <v>7.0000000000000007E-2</v>
      </c>
      <c r="I229" s="386"/>
    </row>
    <row r="230" spans="2:9" ht="13" x14ac:dyDescent="0.15">
      <c r="B230" s="417"/>
      <c r="C230" s="385"/>
      <c r="D230" s="385"/>
      <c r="E230" s="385"/>
      <c r="F230" s="385"/>
      <c r="G230" s="385"/>
      <c r="H230" s="420"/>
      <c r="I230" s="386"/>
    </row>
    <row r="231" spans="2:9" ht="13" x14ac:dyDescent="0.15">
      <c r="B231" s="417" t="s">
        <v>316</v>
      </c>
      <c r="C231" s="385">
        <v>0.03</v>
      </c>
      <c r="D231" s="385">
        <v>0.04</v>
      </c>
      <c r="E231" s="385">
        <v>0.05</v>
      </c>
      <c r="F231" s="385">
        <v>0.05</v>
      </c>
      <c r="G231" s="385">
        <v>0.06</v>
      </c>
      <c r="H231" s="420">
        <v>7.0000000000000007E-2</v>
      </c>
      <c r="I231" s="386"/>
    </row>
    <row r="232" spans="2:9" ht="13" x14ac:dyDescent="0.15">
      <c r="B232" s="423" t="s">
        <v>321</v>
      </c>
      <c r="C232" s="402">
        <f t="shared" ref="C232:H232" si="14">SUM(C211:C231)</f>
        <v>1.0000000000000002</v>
      </c>
      <c r="D232" s="402">
        <f t="shared" si="14"/>
        <v>1.0000000000000002</v>
      </c>
      <c r="E232" s="402">
        <f t="shared" si="14"/>
        <v>1.0000000000000004</v>
      </c>
      <c r="F232" s="402">
        <f t="shared" si="14"/>
        <v>1.0000000000000004</v>
      </c>
      <c r="G232" s="402">
        <f t="shared" si="14"/>
        <v>1.0000000000000002</v>
      </c>
      <c r="H232" s="429">
        <f t="shared" si="14"/>
        <v>1.0000000000000002</v>
      </c>
      <c r="I232" s="386"/>
    </row>
    <row r="233" spans="2:9" ht="13" x14ac:dyDescent="0.15">
      <c r="B233" s="423"/>
      <c r="C233" s="386"/>
      <c r="D233" s="386"/>
      <c r="E233" s="386"/>
      <c r="F233" s="386"/>
      <c r="G233" s="386"/>
      <c r="H233" s="430"/>
      <c r="I233" s="386"/>
    </row>
    <row r="234" spans="2:9" ht="13" x14ac:dyDescent="0.15">
      <c r="B234" s="676" t="s">
        <v>322</v>
      </c>
      <c r="C234" s="677"/>
      <c r="D234" s="677"/>
      <c r="E234" s="677"/>
      <c r="F234" s="677"/>
      <c r="G234" s="677"/>
      <c r="H234" s="678"/>
      <c r="I234" s="386"/>
    </row>
    <row r="235" spans="2:9" ht="13" x14ac:dyDescent="0.15">
      <c r="B235" s="417" t="s">
        <v>320</v>
      </c>
      <c r="C235" s="406">
        <v>0.03</v>
      </c>
      <c r="D235" s="406">
        <v>7.0000000000000007E-2</v>
      </c>
      <c r="E235" s="406">
        <v>0.08</v>
      </c>
      <c r="F235" s="406">
        <v>0.09</v>
      </c>
      <c r="G235" s="406">
        <v>0.1</v>
      </c>
      <c r="H235" s="431">
        <v>0.1</v>
      </c>
      <c r="I235" s="386"/>
    </row>
    <row r="236" spans="2:9" ht="13" x14ac:dyDescent="0.15">
      <c r="B236" s="417"/>
      <c r="C236" s="386"/>
      <c r="D236" s="386"/>
      <c r="E236" s="386"/>
      <c r="F236" s="386"/>
      <c r="G236" s="386"/>
      <c r="H236" s="430"/>
      <c r="I236" s="386"/>
    </row>
    <row r="237" spans="2:9" s="400" customFormat="1" ht="25.25" customHeight="1" x14ac:dyDescent="0.15">
      <c r="B237" s="668" t="s">
        <v>401</v>
      </c>
      <c r="C237" s="669"/>
      <c r="D237" s="669"/>
      <c r="E237" s="669"/>
      <c r="F237" s="669"/>
      <c r="G237" s="669"/>
      <c r="H237" s="670"/>
      <c r="I237" s="412"/>
    </row>
    <row r="238" spans="2:9" s="398" customFormat="1" ht="25.25" customHeight="1" x14ac:dyDescent="0.15">
      <c r="B238" s="668" t="s">
        <v>400</v>
      </c>
      <c r="C238" s="669"/>
      <c r="D238" s="669"/>
      <c r="E238" s="669"/>
      <c r="F238" s="669"/>
      <c r="G238" s="669"/>
      <c r="H238" s="670"/>
      <c r="I238" s="411"/>
    </row>
    <row r="239" spans="2:9" s="398" customFormat="1" ht="24.5" customHeight="1" x14ac:dyDescent="0.15">
      <c r="B239" s="659" t="s">
        <v>334</v>
      </c>
      <c r="C239" s="660"/>
      <c r="D239" s="660"/>
      <c r="E239" s="660"/>
      <c r="F239" s="660"/>
      <c r="G239" s="660"/>
      <c r="H239" s="661"/>
      <c r="I239" s="413"/>
    </row>
    <row r="240" spans="2:9" s="399" customFormat="1" ht="13.75" customHeight="1" x14ac:dyDescent="0.15">
      <c r="B240" s="659" t="s">
        <v>314</v>
      </c>
      <c r="C240" s="660"/>
      <c r="D240" s="660"/>
      <c r="E240" s="660"/>
      <c r="F240" s="660"/>
      <c r="G240" s="660"/>
      <c r="H240" s="661"/>
      <c r="I240" s="413"/>
    </row>
    <row r="241" spans="2:9" s="399" customFormat="1" ht="15" customHeight="1" thickBot="1" x14ac:dyDescent="0.2">
      <c r="B241" s="662" t="s">
        <v>315</v>
      </c>
      <c r="C241" s="663"/>
      <c r="D241" s="663"/>
      <c r="E241" s="663"/>
      <c r="F241" s="663"/>
      <c r="G241" s="663"/>
      <c r="H241" s="664"/>
      <c r="I241" s="413"/>
    </row>
    <row r="242" spans="2:9" ht="18" thickTop="1" thickBot="1" x14ac:dyDescent="0.25">
      <c r="B242" s="403"/>
    </row>
    <row r="243" spans="2:9" s="196" customFormat="1" ht="21" thickTop="1" x14ac:dyDescent="0.2">
      <c r="B243" s="665" t="s">
        <v>243</v>
      </c>
      <c r="C243" s="666"/>
      <c r="D243" s="666"/>
      <c r="E243" s="666"/>
      <c r="F243" s="666"/>
      <c r="G243" s="666"/>
      <c r="H243" s="667"/>
      <c r="I243" s="346"/>
    </row>
    <row r="244" spans="2:9" s="197" customFormat="1" ht="15" customHeight="1" x14ac:dyDescent="0.2">
      <c r="B244" s="601" t="s">
        <v>371</v>
      </c>
      <c r="C244" s="603"/>
      <c r="D244" s="604"/>
      <c r="E244" s="384"/>
      <c r="F244" s="391"/>
      <c r="G244" s="384"/>
      <c r="H244" s="414"/>
      <c r="I244" s="384"/>
    </row>
    <row r="245" spans="2:9" s="198" customFormat="1" ht="13" x14ac:dyDescent="0.15">
      <c r="B245" s="415" t="s">
        <v>324</v>
      </c>
      <c r="C245" s="407">
        <v>25000</v>
      </c>
      <c r="D245" s="407">
        <v>35000</v>
      </c>
      <c r="E245" s="407">
        <v>45000</v>
      </c>
      <c r="F245" s="407">
        <v>55000</v>
      </c>
      <c r="G245" s="407">
        <v>85000</v>
      </c>
      <c r="H245" s="416">
        <v>125000</v>
      </c>
      <c r="I245" s="384"/>
    </row>
    <row r="246" spans="2:9" s="197" customFormat="1" x14ac:dyDescent="0.2">
      <c r="B246" s="417"/>
      <c r="C246" s="408"/>
      <c r="D246" s="408"/>
      <c r="E246" s="408"/>
      <c r="F246" s="408"/>
      <c r="G246" s="408"/>
      <c r="H246" s="418"/>
      <c r="I246" s="384"/>
    </row>
    <row r="247" spans="2:9" s="87" customFormat="1" ht="13" x14ac:dyDescent="0.15">
      <c r="B247" s="419" t="s">
        <v>234</v>
      </c>
      <c r="C247" s="385">
        <v>0.1</v>
      </c>
      <c r="D247" s="385">
        <v>0.1</v>
      </c>
      <c r="E247" s="385">
        <v>0.1</v>
      </c>
      <c r="F247" s="385">
        <v>0.1</v>
      </c>
      <c r="G247" s="385">
        <v>0.1</v>
      </c>
      <c r="H247" s="420">
        <v>0.1</v>
      </c>
      <c r="I247" s="386"/>
    </row>
    <row r="248" spans="2:9" s="197" customFormat="1" x14ac:dyDescent="0.2">
      <c r="B248" s="417"/>
      <c r="C248" s="387"/>
      <c r="D248" s="387"/>
      <c r="E248" s="387"/>
      <c r="F248" s="387"/>
      <c r="G248" s="387"/>
      <c r="H248" s="421"/>
      <c r="I248" s="389"/>
    </row>
    <row r="249" spans="2:9" s="197" customFormat="1" x14ac:dyDescent="0.2">
      <c r="B249" s="419" t="s">
        <v>395</v>
      </c>
      <c r="C249" s="390">
        <f>'2015 Fed Tax Rates'!B60</f>
        <v>6.9750000000000006E-2</v>
      </c>
      <c r="D249" s="390">
        <f>'2015 Fed Tax Rates'!C60</f>
        <v>9.267857142857143E-2</v>
      </c>
      <c r="E249" s="390">
        <f>'2015 Fed Tax Rates'!D60</f>
        <v>0.10541666666666667</v>
      </c>
      <c r="F249" s="390">
        <f>'2015 Fed Tax Rates'!E60</f>
        <v>0.12670454545454546</v>
      </c>
      <c r="G249" s="390">
        <f>'2015 Fed Tax Rates'!F60</f>
        <v>0.17022058823529412</v>
      </c>
      <c r="H249" s="422">
        <f>'2015 Fed Tax Rates'!G60</f>
        <v>0.20149800000000001</v>
      </c>
      <c r="I249" s="389"/>
    </row>
    <row r="250" spans="2:9" ht="13" x14ac:dyDescent="0.15">
      <c r="B250" s="419" t="s">
        <v>396</v>
      </c>
      <c r="C250" s="390">
        <v>6.2E-2</v>
      </c>
      <c r="D250" s="390">
        <v>6.2E-2</v>
      </c>
      <c r="E250" s="390">
        <v>6.2E-2</v>
      </c>
      <c r="F250" s="390">
        <v>6.2E-2</v>
      </c>
      <c r="G250" s="390">
        <v>6.2E-2</v>
      </c>
      <c r="H250" s="422">
        <v>6.2E-2</v>
      </c>
      <c r="I250" s="386"/>
    </row>
    <row r="251" spans="2:9" ht="13" x14ac:dyDescent="0.15">
      <c r="B251" s="419" t="s">
        <v>397</v>
      </c>
      <c r="C251" s="390">
        <v>1.4500000000000001E-2</v>
      </c>
      <c r="D251" s="390">
        <v>1.4500000000000001E-2</v>
      </c>
      <c r="E251" s="390">
        <v>1.4500000000000001E-2</v>
      </c>
      <c r="F251" s="390">
        <v>1.4500000000000001E-2</v>
      </c>
      <c r="G251" s="390">
        <v>1.4500000000000001E-2</v>
      </c>
      <c r="H251" s="422">
        <v>1.4500000000000001E-2</v>
      </c>
      <c r="I251" s="386"/>
    </row>
    <row r="252" spans="2:9" ht="13" x14ac:dyDescent="0.15">
      <c r="B252" s="419" t="s">
        <v>398</v>
      </c>
      <c r="C252" s="390">
        <v>0.02</v>
      </c>
      <c r="D252" s="390">
        <v>0.02</v>
      </c>
      <c r="E252" s="390">
        <v>0.02</v>
      </c>
      <c r="F252" s="390">
        <v>0.02</v>
      </c>
      <c r="G252" s="390">
        <v>0.02</v>
      </c>
      <c r="H252" s="422">
        <v>0.02</v>
      </c>
      <c r="I252" s="386"/>
    </row>
    <row r="253" spans="2:9" ht="13" x14ac:dyDescent="0.15">
      <c r="B253" s="419" t="s">
        <v>399</v>
      </c>
      <c r="C253" s="390">
        <v>0</v>
      </c>
      <c r="D253" s="390">
        <v>0</v>
      </c>
      <c r="E253" s="390">
        <v>0</v>
      </c>
      <c r="F253" s="390">
        <v>0</v>
      </c>
      <c r="G253" s="390">
        <v>0</v>
      </c>
      <c r="H253" s="422">
        <v>0</v>
      </c>
      <c r="I253" s="386"/>
    </row>
    <row r="254" spans="2:9" ht="13" x14ac:dyDescent="0.15">
      <c r="B254" s="423" t="s">
        <v>335</v>
      </c>
      <c r="C254" s="409">
        <f>SUM(C249:C253)</f>
        <v>0.16625000000000001</v>
      </c>
      <c r="D254" s="409">
        <f t="shared" ref="D254:H254" si="15">SUM(D249:D253)</f>
        <v>0.18917857142857145</v>
      </c>
      <c r="E254" s="409">
        <f t="shared" si="15"/>
        <v>0.20191666666666666</v>
      </c>
      <c r="F254" s="409">
        <f t="shared" si="15"/>
        <v>0.22320454545454546</v>
      </c>
      <c r="G254" s="409">
        <f t="shared" si="15"/>
        <v>0.26672058823529415</v>
      </c>
      <c r="H254" s="523">
        <f t="shared" si="15"/>
        <v>0.29799800000000004</v>
      </c>
      <c r="I254" s="386"/>
    </row>
    <row r="255" spans="2:9" ht="13" x14ac:dyDescent="0.15">
      <c r="B255" s="417"/>
      <c r="C255" s="386"/>
      <c r="D255" s="386"/>
      <c r="E255" s="386"/>
      <c r="F255" s="386"/>
      <c r="G255" s="386"/>
      <c r="H255" s="430"/>
      <c r="I255" s="386"/>
    </row>
    <row r="256" spans="2:9" ht="13" x14ac:dyDescent="0.15">
      <c r="B256" s="673" t="s">
        <v>307</v>
      </c>
      <c r="C256" s="674"/>
      <c r="D256" s="674"/>
      <c r="E256" s="674"/>
      <c r="F256" s="674"/>
      <c r="G256" s="674"/>
      <c r="H256" s="675"/>
      <c r="I256" s="388"/>
    </row>
    <row r="257" spans="2:9" s="301" customFormat="1" ht="18" x14ac:dyDescent="0.2">
      <c r="B257" s="415" t="s">
        <v>325</v>
      </c>
      <c r="C257" s="407">
        <f>C245-(C245*C247)-(C245*(SUM(C249:C253)))</f>
        <v>18343.75</v>
      </c>
      <c r="D257" s="407">
        <f t="shared" ref="D257:H257" si="16">D245-(D245*D247)-(D245*(SUM(D249:D253)))</f>
        <v>24878.75</v>
      </c>
      <c r="E257" s="407">
        <f t="shared" si="16"/>
        <v>31413.75</v>
      </c>
      <c r="F257" s="407">
        <f t="shared" si="16"/>
        <v>37223.75</v>
      </c>
      <c r="G257" s="407">
        <f t="shared" si="16"/>
        <v>53828.75</v>
      </c>
      <c r="H257" s="416">
        <f t="shared" si="16"/>
        <v>75250.25</v>
      </c>
      <c r="I257" s="384"/>
    </row>
    <row r="258" spans="2:9" ht="12.5" customHeight="1" x14ac:dyDescent="0.15">
      <c r="B258" s="425"/>
      <c r="C258" s="410"/>
      <c r="D258" s="410"/>
      <c r="E258" s="410"/>
      <c r="F258" s="410"/>
      <c r="G258" s="410"/>
      <c r="H258" s="426"/>
      <c r="I258" s="388"/>
    </row>
    <row r="259" spans="2:9" s="87" customFormat="1" ht="13" x14ac:dyDescent="0.15">
      <c r="B259" s="427" t="s">
        <v>235</v>
      </c>
      <c r="C259" s="385">
        <v>0.25</v>
      </c>
      <c r="D259" s="385">
        <v>0.24</v>
      </c>
      <c r="E259" s="385">
        <v>0.23</v>
      </c>
      <c r="F259" s="385">
        <v>0.22</v>
      </c>
      <c r="G259" s="385">
        <v>0.21</v>
      </c>
      <c r="H259" s="420">
        <v>0.2</v>
      </c>
      <c r="I259" s="386"/>
    </row>
    <row r="260" spans="2:9" s="197" customFormat="1" x14ac:dyDescent="0.2">
      <c r="B260" s="428"/>
      <c r="C260" s="387"/>
      <c r="D260" s="387"/>
      <c r="E260" s="387"/>
      <c r="F260" s="387"/>
      <c r="G260" s="387"/>
      <c r="H260" s="421"/>
      <c r="I260" s="389"/>
    </row>
    <row r="261" spans="2:9" ht="13" x14ac:dyDescent="0.15">
      <c r="B261" s="428" t="s">
        <v>236</v>
      </c>
      <c r="C261" s="385">
        <v>0.06</v>
      </c>
      <c r="D261" s="385">
        <v>0.06</v>
      </c>
      <c r="E261" s="385">
        <v>0.06</v>
      </c>
      <c r="F261" s="385">
        <v>7.0000000000000007E-2</v>
      </c>
      <c r="G261" s="385">
        <v>7.0000000000000007E-2</v>
      </c>
      <c r="H261" s="420">
        <v>7.0000000000000007E-2</v>
      </c>
      <c r="I261" s="386"/>
    </row>
    <row r="262" spans="2:9" ht="13" x14ac:dyDescent="0.15">
      <c r="B262" s="428"/>
      <c r="C262" s="385"/>
      <c r="D262" s="385"/>
      <c r="E262" s="385"/>
      <c r="F262" s="385"/>
      <c r="G262" s="385"/>
      <c r="H262" s="420"/>
      <c r="I262" s="386"/>
    </row>
    <row r="263" spans="2:9" ht="13" x14ac:dyDescent="0.15">
      <c r="B263" s="428" t="s">
        <v>237</v>
      </c>
      <c r="C263" s="385">
        <v>0.2</v>
      </c>
      <c r="D263" s="385">
        <v>0.19</v>
      </c>
      <c r="E263" s="385">
        <v>0.18</v>
      </c>
      <c r="F263" s="385">
        <v>0.16</v>
      </c>
      <c r="G263" s="385">
        <v>0.15</v>
      </c>
      <c r="H263" s="420">
        <v>0.13</v>
      </c>
      <c r="I263" s="386"/>
    </row>
    <row r="264" spans="2:9" ht="13" x14ac:dyDescent="0.15">
      <c r="B264" s="428"/>
      <c r="C264" s="385"/>
      <c r="D264" s="385"/>
      <c r="E264" s="385"/>
      <c r="F264" s="385"/>
      <c r="G264" s="385"/>
      <c r="H264" s="420"/>
      <c r="I264" s="386"/>
    </row>
    <row r="265" spans="2:9" ht="13" x14ac:dyDescent="0.15">
      <c r="B265" s="428" t="s">
        <v>238</v>
      </c>
      <c r="C265" s="385">
        <v>0.04</v>
      </c>
      <c r="D265" s="385">
        <v>0.04</v>
      </c>
      <c r="E265" s="385">
        <v>0.04</v>
      </c>
      <c r="F265" s="385">
        <v>0.05</v>
      </c>
      <c r="G265" s="385">
        <v>0.05</v>
      </c>
      <c r="H265" s="420">
        <v>0.05</v>
      </c>
      <c r="I265" s="386"/>
    </row>
    <row r="266" spans="2:9" ht="13" x14ac:dyDescent="0.15">
      <c r="B266" s="428"/>
      <c r="C266" s="385"/>
      <c r="D266" s="385"/>
      <c r="E266" s="385"/>
      <c r="F266" s="385"/>
      <c r="G266" s="385"/>
      <c r="H266" s="420"/>
      <c r="I266" s="386"/>
    </row>
    <row r="267" spans="2:9" s="87" customFormat="1" ht="14.5" customHeight="1" x14ac:dyDescent="0.15">
      <c r="B267" s="427" t="s">
        <v>239</v>
      </c>
      <c r="C267" s="385">
        <v>0.05</v>
      </c>
      <c r="D267" s="385">
        <v>0.05</v>
      </c>
      <c r="E267" s="385">
        <v>0.05</v>
      </c>
      <c r="F267" s="385">
        <v>0.05</v>
      </c>
      <c r="G267" s="385">
        <v>0.05</v>
      </c>
      <c r="H267" s="420">
        <v>0.05</v>
      </c>
      <c r="I267" s="386"/>
    </row>
    <row r="268" spans="2:9" s="87" customFormat="1" ht="14.5" customHeight="1" x14ac:dyDescent="0.15">
      <c r="B268" s="427"/>
      <c r="C268" s="385"/>
      <c r="D268" s="385"/>
      <c r="E268" s="385"/>
      <c r="F268" s="385"/>
      <c r="G268" s="385"/>
      <c r="H268" s="420"/>
      <c r="I268" s="386"/>
    </row>
    <row r="269" spans="2:9" ht="13" x14ac:dyDescent="0.15">
      <c r="B269" s="428" t="s">
        <v>240</v>
      </c>
      <c r="C269" s="385">
        <v>0.09</v>
      </c>
      <c r="D269" s="385">
        <v>0.09</v>
      </c>
      <c r="E269" s="385">
        <v>0.09</v>
      </c>
      <c r="F269" s="385">
        <v>0.09</v>
      </c>
      <c r="G269" s="385">
        <v>0.1</v>
      </c>
      <c r="H269" s="420">
        <v>0.1</v>
      </c>
      <c r="I269" s="386"/>
    </row>
    <row r="270" spans="2:9" ht="13" x14ac:dyDescent="0.15">
      <c r="B270" s="428"/>
      <c r="C270" s="385"/>
      <c r="D270" s="385"/>
      <c r="E270" s="385"/>
      <c r="F270" s="385"/>
      <c r="G270" s="385"/>
      <c r="H270" s="420"/>
      <c r="I270" s="386"/>
    </row>
    <row r="271" spans="2:9" ht="13" x14ac:dyDescent="0.15">
      <c r="B271" s="428" t="s">
        <v>156</v>
      </c>
      <c r="C271" s="385">
        <v>7.0000000000000007E-2</v>
      </c>
      <c r="D271" s="385">
        <v>7.0000000000000007E-2</v>
      </c>
      <c r="E271" s="385">
        <v>7.0000000000000007E-2</v>
      </c>
      <c r="F271" s="385">
        <v>7.0000000000000007E-2</v>
      </c>
      <c r="G271" s="385">
        <v>7.0000000000000007E-2</v>
      </c>
      <c r="H271" s="420">
        <v>0.08</v>
      </c>
      <c r="I271" s="386"/>
    </row>
    <row r="272" spans="2:9" ht="13" x14ac:dyDescent="0.15">
      <c r="B272" s="417"/>
      <c r="C272" s="385"/>
      <c r="D272" s="385"/>
      <c r="E272" s="385"/>
      <c r="F272" s="385"/>
      <c r="G272" s="385"/>
      <c r="H272" s="420"/>
      <c r="I272" s="386"/>
    </row>
    <row r="273" spans="2:9" ht="13" x14ac:dyDescent="0.15">
      <c r="B273" s="417" t="s">
        <v>241</v>
      </c>
      <c r="C273" s="385">
        <v>0.08</v>
      </c>
      <c r="D273" s="385">
        <v>0.08</v>
      </c>
      <c r="E273" s="385">
        <v>0.09</v>
      </c>
      <c r="F273" s="385">
        <v>0.1</v>
      </c>
      <c r="G273" s="385">
        <v>0.1</v>
      </c>
      <c r="H273" s="420">
        <v>0.1</v>
      </c>
      <c r="I273" s="386"/>
    </row>
    <row r="274" spans="2:9" ht="13" x14ac:dyDescent="0.15">
      <c r="B274" s="417"/>
      <c r="C274" s="385"/>
      <c r="D274" s="385"/>
      <c r="E274" s="385"/>
      <c r="F274" s="385"/>
      <c r="G274" s="385"/>
      <c r="H274" s="420"/>
      <c r="I274" s="386"/>
    </row>
    <row r="275" spans="2:9" ht="13" x14ac:dyDescent="0.15">
      <c r="B275" s="417" t="s">
        <v>300</v>
      </c>
      <c r="C275" s="385">
        <v>0.06</v>
      </c>
      <c r="D275" s="385">
        <v>0.06</v>
      </c>
      <c r="E275" s="385">
        <v>0.06</v>
      </c>
      <c r="F275" s="385">
        <v>0.05</v>
      </c>
      <c r="G275" s="385">
        <v>0.05</v>
      </c>
      <c r="H275" s="420">
        <v>0.05</v>
      </c>
      <c r="I275" s="386"/>
    </row>
    <row r="276" spans="2:9" ht="13" x14ac:dyDescent="0.15">
      <c r="B276" s="417"/>
      <c r="C276" s="385"/>
      <c r="D276" s="385"/>
      <c r="E276" s="385"/>
      <c r="F276" s="385"/>
      <c r="G276" s="385"/>
      <c r="H276" s="420"/>
      <c r="I276" s="386"/>
    </row>
    <row r="277" spans="2:9" ht="13" x14ac:dyDescent="0.15">
      <c r="B277" s="417" t="s">
        <v>242</v>
      </c>
      <c r="C277" s="385">
        <v>0.05</v>
      </c>
      <c r="D277" s="385">
        <v>0.06</v>
      </c>
      <c r="E277" s="385">
        <v>0.06</v>
      </c>
      <c r="F277" s="385">
        <v>7.0000000000000007E-2</v>
      </c>
      <c r="G277" s="385">
        <v>7.0000000000000007E-2</v>
      </c>
      <c r="H277" s="420">
        <v>7.0000000000000007E-2</v>
      </c>
      <c r="I277" s="386"/>
    </row>
    <row r="278" spans="2:9" ht="13" x14ac:dyDescent="0.15">
      <c r="B278" s="417"/>
      <c r="C278" s="385"/>
      <c r="D278" s="385"/>
      <c r="E278" s="385"/>
      <c r="F278" s="385"/>
      <c r="G278" s="385"/>
      <c r="H278" s="420"/>
      <c r="I278" s="386"/>
    </row>
    <row r="279" spans="2:9" ht="13" x14ac:dyDescent="0.15">
      <c r="B279" s="417" t="s">
        <v>316</v>
      </c>
      <c r="C279" s="385">
        <v>0.05</v>
      </c>
      <c r="D279" s="385">
        <v>0.06</v>
      </c>
      <c r="E279" s="385">
        <v>7.0000000000000007E-2</v>
      </c>
      <c r="F279" s="385">
        <v>7.0000000000000007E-2</v>
      </c>
      <c r="G279" s="385">
        <v>0.08</v>
      </c>
      <c r="H279" s="420">
        <v>0.1</v>
      </c>
      <c r="I279" s="386"/>
    </row>
    <row r="280" spans="2:9" ht="13" x14ac:dyDescent="0.15">
      <c r="B280" s="423" t="s">
        <v>321</v>
      </c>
      <c r="C280" s="402">
        <f t="shared" ref="C280:H280" si="17">SUM(C259:C279)</f>
        <v>1</v>
      </c>
      <c r="D280" s="402">
        <f t="shared" si="17"/>
        <v>1</v>
      </c>
      <c r="E280" s="402">
        <f t="shared" si="17"/>
        <v>1</v>
      </c>
      <c r="F280" s="402">
        <f t="shared" si="17"/>
        <v>1.0000000000000002</v>
      </c>
      <c r="G280" s="402">
        <f t="shared" si="17"/>
        <v>0.99999999999999989</v>
      </c>
      <c r="H280" s="429">
        <f t="shared" si="17"/>
        <v>0.99999999999999989</v>
      </c>
      <c r="I280" s="386"/>
    </row>
    <row r="281" spans="2:9" ht="13" x14ac:dyDescent="0.15">
      <c r="B281" s="423"/>
      <c r="C281" s="386"/>
      <c r="D281" s="386"/>
      <c r="E281" s="386"/>
      <c r="F281" s="386"/>
      <c r="G281" s="386"/>
      <c r="H281" s="430"/>
      <c r="I281" s="386"/>
    </row>
    <row r="282" spans="2:9" ht="13" x14ac:dyDescent="0.15">
      <c r="B282" s="676" t="s">
        <v>322</v>
      </c>
      <c r="C282" s="677"/>
      <c r="D282" s="677"/>
      <c r="E282" s="677"/>
      <c r="F282" s="677"/>
      <c r="G282" s="677"/>
      <c r="H282" s="678"/>
      <c r="I282" s="386"/>
    </row>
    <row r="283" spans="2:9" ht="13" x14ac:dyDescent="0.15">
      <c r="B283" s="417" t="s">
        <v>320</v>
      </c>
      <c r="C283" s="406">
        <v>0.03</v>
      </c>
      <c r="D283" s="406">
        <v>7.0000000000000007E-2</v>
      </c>
      <c r="E283" s="406">
        <v>0.08</v>
      </c>
      <c r="F283" s="406">
        <v>0.09</v>
      </c>
      <c r="G283" s="406">
        <v>0.1</v>
      </c>
      <c r="H283" s="431">
        <v>0.1</v>
      </c>
      <c r="I283" s="386"/>
    </row>
    <row r="284" spans="2:9" ht="13" x14ac:dyDescent="0.15">
      <c r="B284" s="417"/>
      <c r="C284" s="386"/>
      <c r="D284" s="386"/>
      <c r="E284" s="386"/>
      <c r="F284" s="386"/>
      <c r="G284" s="386"/>
      <c r="H284" s="430"/>
      <c r="I284" s="386"/>
    </row>
    <row r="285" spans="2:9" s="400" customFormat="1" ht="25.25" customHeight="1" x14ac:dyDescent="0.15">
      <c r="B285" s="668" t="s">
        <v>401</v>
      </c>
      <c r="C285" s="669"/>
      <c r="D285" s="669"/>
      <c r="E285" s="669"/>
      <c r="F285" s="669"/>
      <c r="G285" s="669"/>
      <c r="H285" s="670"/>
      <c r="I285" s="412"/>
    </row>
    <row r="286" spans="2:9" s="398" customFormat="1" ht="25.75" customHeight="1" x14ac:dyDescent="0.15">
      <c r="B286" s="668" t="s">
        <v>400</v>
      </c>
      <c r="C286" s="669"/>
      <c r="D286" s="669"/>
      <c r="E286" s="669"/>
      <c r="F286" s="669"/>
      <c r="G286" s="669"/>
      <c r="H286" s="670"/>
      <c r="I286" s="411"/>
    </row>
    <row r="287" spans="2:9" s="398" customFormat="1" ht="24.5" customHeight="1" x14ac:dyDescent="0.15">
      <c r="B287" s="659" t="s">
        <v>334</v>
      </c>
      <c r="C287" s="660"/>
      <c r="D287" s="660"/>
      <c r="E287" s="660"/>
      <c r="F287" s="660"/>
      <c r="G287" s="660"/>
      <c r="H287" s="661"/>
      <c r="I287" s="413"/>
    </row>
    <row r="288" spans="2:9" s="399" customFormat="1" ht="13.75" customHeight="1" x14ac:dyDescent="0.15">
      <c r="B288" s="659" t="s">
        <v>314</v>
      </c>
      <c r="C288" s="660"/>
      <c r="D288" s="660"/>
      <c r="E288" s="660"/>
      <c r="F288" s="660"/>
      <c r="G288" s="660"/>
      <c r="H288" s="661"/>
      <c r="I288" s="413"/>
    </row>
    <row r="289" spans="2:9" s="399" customFormat="1" ht="15" customHeight="1" thickBot="1" x14ac:dyDescent="0.2">
      <c r="B289" s="662" t="s">
        <v>315</v>
      </c>
      <c r="C289" s="663"/>
      <c r="D289" s="663"/>
      <c r="E289" s="663"/>
      <c r="F289" s="663"/>
      <c r="G289" s="663"/>
      <c r="H289" s="664"/>
      <c r="I289" s="413"/>
    </row>
    <row r="290" spans="2:9" ht="17" thickTop="1" x14ac:dyDescent="0.2">
      <c r="B290" s="403"/>
    </row>
    <row r="292" spans="2:9" x14ac:dyDescent="0.2">
      <c r="B292" s="405" t="s">
        <v>293</v>
      </c>
    </row>
    <row r="305" spans="2:76" s="343" customFormat="1" x14ac:dyDescent="0.2">
      <c r="B305" s="383"/>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c r="AN305" s="121"/>
      <c r="AO305" s="121"/>
      <c r="AP305" s="121"/>
      <c r="AQ305" s="121"/>
      <c r="AR305" s="121"/>
      <c r="AS305" s="121"/>
      <c r="AT305" s="121"/>
      <c r="AU305" s="121"/>
      <c r="AV305" s="121"/>
      <c r="AW305" s="121"/>
      <c r="AX305" s="121"/>
      <c r="AY305" s="121"/>
      <c r="AZ305" s="121"/>
      <c r="BA305" s="121"/>
      <c r="BB305" s="121"/>
      <c r="BC305" s="121"/>
      <c r="BD305" s="121"/>
      <c r="BE305" s="121"/>
      <c r="BF305" s="121"/>
      <c r="BG305" s="121"/>
      <c r="BH305" s="121"/>
      <c r="BI305" s="121"/>
      <c r="BJ305" s="121"/>
      <c r="BK305" s="121"/>
      <c r="BL305" s="121"/>
      <c r="BM305" s="121"/>
      <c r="BN305" s="121"/>
      <c r="BO305" s="121"/>
      <c r="BP305" s="121"/>
      <c r="BQ305" s="121"/>
      <c r="BR305" s="121"/>
      <c r="BS305" s="121"/>
      <c r="BT305" s="121"/>
      <c r="BU305" s="121"/>
      <c r="BV305" s="121"/>
      <c r="BW305" s="121"/>
      <c r="BX305" s="121"/>
    </row>
    <row r="306" spans="2:76" s="343" customFormat="1" x14ac:dyDescent="0.2">
      <c r="B306" s="383"/>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1"/>
      <c r="AL306" s="121"/>
      <c r="AM306" s="121"/>
      <c r="AN306" s="121"/>
      <c r="AO306" s="121"/>
      <c r="AP306" s="121"/>
      <c r="AQ306" s="121"/>
      <c r="AR306" s="121"/>
      <c r="AS306" s="121"/>
      <c r="AT306" s="121"/>
      <c r="AU306" s="121"/>
      <c r="AV306" s="121"/>
      <c r="AW306" s="121"/>
      <c r="AX306" s="121"/>
      <c r="AY306" s="121"/>
      <c r="AZ306" s="121"/>
      <c r="BA306" s="121"/>
      <c r="BB306" s="121"/>
      <c r="BC306" s="121"/>
      <c r="BD306" s="121"/>
      <c r="BE306" s="121"/>
      <c r="BF306" s="121"/>
      <c r="BG306" s="121"/>
      <c r="BH306" s="121"/>
      <c r="BI306" s="121"/>
      <c r="BJ306" s="121"/>
      <c r="BK306" s="121"/>
      <c r="BL306" s="121"/>
      <c r="BM306" s="121"/>
      <c r="BN306" s="121"/>
      <c r="BO306" s="121"/>
      <c r="BP306" s="121"/>
      <c r="BQ306" s="121"/>
      <c r="BR306" s="121"/>
      <c r="BS306" s="121"/>
      <c r="BT306" s="121"/>
      <c r="BU306" s="121"/>
      <c r="BV306" s="121"/>
      <c r="BW306" s="121"/>
      <c r="BX306" s="121"/>
    </row>
    <row r="307" spans="2:76" s="343" customFormat="1" x14ac:dyDescent="0.2">
      <c r="B307" s="383"/>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1"/>
      <c r="AY307" s="121"/>
      <c r="AZ307" s="121"/>
      <c r="BA307" s="121"/>
      <c r="BB307" s="121"/>
      <c r="BC307" s="121"/>
      <c r="BD307" s="121"/>
      <c r="BE307" s="121"/>
      <c r="BF307" s="121"/>
      <c r="BG307" s="121"/>
      <c r="BH307" s="121"/>
      <c r="BI307" s="121"/>
      <c r="BJ307" s="121"/>
      <c r="BK307" s="121"/>
      <c r="BL307" s="121"/>
      <c r="BM307" s="121"/>
      <c r="BN307" s="121"/>
      <c r="BO307" s="121"/>
      <c r="BP307" s="121"/>
      <c r="BQ307" s="121"/>
      <c r="BR307" s="121"/>
      <c r="BS307" s="121"/>
      <c r="BT307" s="121"/>
      <c r="BU307" s="121"/>
      <c r="BV307" s="121"/>
      <c r="BW307" s="121"/>
      <c r="BX307" s="121"/>
    </row>
    <row r="308" spans="2:76" s="343" customFormat="1" x14ac:dyDescent="0.2">
      <c r="B308" s="383"/>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1"/>
      <c r="AY308" s="121"/>
      <c r="AZ308" s="121"/>
      <c r="BA308" s="121"/>
      <c r="BB308" s="121"/>
      <c r="BC308" s="121"/>
      <c r="BD308" s="121"/>
      <c r="BE308" s="121"/>
      <c r="BF308" s="121"/>
      <c r="BG308" s="121"/>
      <c r="BH308" s="121"/>
      <c r="BI308" s="121"/>
      <c r="BJ308" s="121"/>
      <c r="BK308" s="121"/>
      <c r="BL308" s="121"/>
      <c r="BM308" s="121"/>
      <c r="BN308" s="121"/>
      <c r="BO308" s="121"/>
      <c r="BP308" s="121"/>
      <c r="BQ308" s="121"/>
      <c r="BR308" s="121"/>
      <c r="BS308" s="121"/>
      <c r="BT308" s="121"/>
      <c r="BU308" s="121"/>
      <c r="BV308" s="121"/>
      <c r="BW308" s="121"/>
      <c r="BX308" s="121"/>
    </row>
    <row r="309" spans="2:76" s="343" customFormat="1" x14ac:dyDescent="0.2">
      <c r="B309" s="383"/>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c r="AN309" s="121"/>
      <c r="AO309" s="121"/>
      <c r="AP309" s="121"/>
      <c r="AQ309" s="121"/>
      <c r="AR309" s="121"/>
      <c r="AS309" s="121"/>
      <c r="AT309" s="121"/>
      <c r="AU309" s="121"/>
      <c r="AV309" s="121"/>
      <c r="AW309" s="121"/>
      <c r="AX309" s="121"/>
      <c r="AY309" s="121"/>
      <c r="AZ309" s="121"/>
      <c r="BA309" s="121"/>
      <c r="BB309" s="121"/>
      <c r="BC309" s="121"/>
      <c r="BD309" s="121"/>
      <c r="BE309" s="121"/>
      <c r="BF309" s="121"/>
      <c r="BG309" s="121"/>
      <c r="BH309" s="121"/>
      <c r="BI309" s="121"/>
      <c r="BJ309" s="121"/>
      <c r="BK309" s="121"/>
      <c r="BL309" s="121"/>
      <c r="BM309" s="121"/>
      <c r="BN309" s="121"/>
      <c r="BO309" s="121"/>
      <c r="BP309" s="121"/>
      <c r="BQ309" s="121"/>
      <c r="BR309" s="121"/>
      <c r="BS309" s="121"/>
      <c r="BT309" s="121"/>
      <c r="BU309" s="121"/>
      <c r="BV309" s="121"/>
      <c r="BW309" s="121"/>
      <c r="BX309" s="121"/>
    </row>
    <row r="310" spans="2:76" s="343" customFormat="1" x14ac:dyDescent="0.2">
      <c r="B310" s="383"/>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1"/>
      <c r="AN310" s="121"/>
      <c r="AO310" s="121"/>
      <c r="AP310" s="121"/>
      <c r="AQ310" s="121"/>
      <c r="AR310" s="121"/>
      <c r="AS310" s="121"/>
      <c r="AT310" s="121"/>
      <c r="AU310" s="121"/>
      <c r="AV310" s="121"/>
      <c r="AW310" s="121"/>
      <c r="AX310" s="121"/>
      <c r="AY310" s="121"/>
      <c r="AZ310" s="121"/>
      <c r="BA310" s="121"/>
      <c r="BB310" s="121"/>
      <c r="BC310" s="121"/>
      <c r="BD310" s="121"/>
      <c r="BE310" s="121"/>
      <c r="BF310" s="121"/>
      <c r="BG310" s="121"/>
      <c r="BH310" s="121"/>
      <c r="BI310" s="121"/>
      <c r="BJ310" s="121"/>
      <c r="BK310" s="121"/>
      <c r="BL310" s="121"/>
      <c r="BM310" s="121"/>
      <c r="BN310" s="121"/>
      <c r="BO310" s="121"/>
      <c r="BP310" s="121"/>
      <c r="BQ310" s="121"/>
      <c r="BR310" s="121"/>
      <c r="BS310" s="121"/>
      <c r="BT310" s="121"/>
      <c r="BU310" s="121"/>
      <c r="BV310" s="121"/>
      <c r="BW310" s="121"/>
      <c r="BX310" s="121"/>
    </row>
    <row r="311" spans="2:76" s="343" customFormat="1" x14ac:dyDescent="0.2">
      <c r="B311" s="383"/>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1"/>
      <c r="AN311" s="121"/>
      <c r="AO311" s="121"/>
      <c r="AP311" s="121"/>
      <c r="AQ311" s="121"/>
      <c r="AR311" s="121"/>
      <c r="AS311" s="121"/>
      <c r="AT311" s="121"/>
      <c r="AU311" s="121"/>
      <c r="AV311" s="121"/>
      <c r="AW311" s="121"/>
      <c r="AX311" s="121"/>
      <c r="AY311" s="121"/>
      <c r="AZ311" s="121"/>
      <c r="BA311" s="121"/>
      <c r="BB311" s="121"/>
      <c r="BC311" s="121"/>
      <c r="BD311" s="121"/>
      <c r="BE311" s="121"/>
      <c r="BF311" s="121"/>
      <c r="BG311" s="121"/>
      <c r="BH311" s="121"/>
      <c r="BI311" s="121"/>
      <c r="BJ311" s="121"/>
      <c r="BK311" s="121"/>
      <c r="BL311" s="121"/>
      <c r="BM311" s="121"/>
      <c r="BN311" s="121"/>
      <c r="BO311" s="121"/>
      <c r="BP311" s="121"/>
      <c r="BQ311" s="121"/>
      <c r="BR311" s="121"/>
      <c r="BS311" s="121"/>
      <c r="BT311" s="121"/>
      <c r="BU311" s="121"/>
      <c r="BV311" s="121"/>
      <c r="BW311" s="121"/>
      <c r="BX311" s="121"/>
    </row>
    <row r="312" spans="2:76" s="343" customFormat="1" x14ac:dyDescent="0.2">
      <c r="B312" s="383"/>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1"/>
      <c r="AN312" s="121"/>
      <c r="AO312" s="121"/>
      <c r="AP312" s="121"/>
      <c r="AQ312" s="121"/>
      <c r="AR312" s="121"/>
      <c r="AS312" s="121"/>
      <c r="AT312" s="121"/>
      <c r="AU312" s="121"/>
      <c r="AV312" s="121"/>
      <c r="AW312" s="121"/>
      <c r="AX312" s="121"/>
      <c r="AY312" s="121"/>
      <c r="AZ312" s="121"/>
      <c r="BA312" s="121"/>
      <c r="BB312" s="121"/>
      <c r="BC312" s="121"/>
      <c r="BD312" s="121"/>
      <c r="BE312" s="121"/>
      <c r="BF312" s="121"/>
      <c r="BG312" s="121"/>
      <c r="BH312" s="121"/>
      <c r="BI312" s="121"/>
      <c r="BJ312" s="121"/>
      <c r="BK312" s="121"/>
      <c r="BL312" s="121"/>
      <c r="BM312" s="121"/>
      <c r="BN312" s="121"/>
      <c r="BO312" s="121"/>
      <c r="BP312" s="121"/>
      <c r="BQ312" s="121"/>
      <c r="BR312" s="121"/>
      <c r="BS312" s="121"/>
      <c r="BT312" s="121"/>
      <c r="BU312" s="121"/>
      <c r="BV312" s="121"/>
      <c r="BW312" s="121"/>
      <c r="BX312" s="121"/>
    </row>
    <row r="313" spans="2:76" s="343" customFormat="1" x14ac:dyDescent="0.2">
      <c r="B313" s="383"/>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1"/>
      <c r="AL313" s="121"/>
      <c r="AM313" s="121"/>
      <c r="AN313" s="121"/>
      <c r="AO313" s="121"/>
      <c r="AP313" s="121"/>
      <c r="AQ313" s="121"/>
      <c r="AR313" s="121"/>
      <c r="AS313" s="121"/>
      <c r="AT313" s="121"/>
      <c r="AU313" s="121"/>
      <c r="AV313" s="121"/>
      <c r="AW313" s="121"/>
      <c r="AX313" s="121"/>
      <c r="AY313" s="121"/>
      <c r="AZ313" s="121"/>
      <c r="BA313" s="121"/>
      <c r="BB313" s="121"/>
      <c r="BC313" s="121"/>
      <c r="BD313" s="121"/>
      <c r="BE313" s="121"/>
      <c r="BF313" s="121"/>
      <c r="BG313" s="121"/>
      <c r="BH313" s="121"/>
      <c r="BI313" s="121"/>
      <c r="BJ313" s="121"/>
      <c r="BK313" s="121"/>
      <c r="BL313" s="121"/>
      <c r="BM313" s="121"/>
      <c r="BN313" s="121"/>
      <c r="BO313" s="121"/>
      <c r="BP313" s="121"/>
      <c r="BQ313" s="121"/>
      <c r="BR313" s="121"/>
      <c r="BS313" s="121"/>
      <c r="BT313" s="121"/>
      <c r="BU313" s="121"/>
      <c r="BV313" s="121"/>
      <c r="BW313" s="121"/>
      <c r="BX313" s="121"/>
    </row>
    <row r="314" spans="2:76" s="343" customFormat="1" x14ac:dyDescent="0.2">
      <c r="B314" s="383"/>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c r="AN314" s="121"/>
      <c r="AO314" s="121"/>
      <c r="AP314" s="121"/>
      <c r="AQ314" s="121"/>
      <c r="AR314" s="121"/>
      <c r="AS314" s="121"/>
      <c r="AT314" s="121"/>
      <c r="AU314" s="121"/>
      <c r="AV314" s="121"/>
      <c r="AW314" s="121"/>
      <c r="AX314" s="121"/>
      <c r="AY314" s="121"/>
      <c r="AZ314" s="121"/>
      <c r="BA314" s="121"/>
      <c r="BB314" s="121"/>
      <c r="BC314" s="121"/>
      <c r="BD314" s="121"/>
      <c r="BE314" s="121"/>
      <c r="BF314" s="121"/>
      <c r="BG314" s="121"/>
      <c r="BH314" s="121"/>
      <c r="BI314" s="121"/>
      <c r="BJ314" s="121"/>
      <c r="BK314" s="121"/>
      <c r="BL314" s="121"/>
      <c r="BM314" s="121"/>
      <c r="BN314" s="121"/>
      <c r="BO314" s="121"/>
      <c r="BP314" s="121"/>
      <c r="BQ314" s="121"/>
      <c r="BR314" s="121"/>
      <c r="BS314" s="121"/>
      <c r="BT314" s="121"/>
      <c r="BU314" s="121"/>
      <c r="BV314" s="121"/>
      <c r="BW314" s="121"/>
      <c r="BX314" s="121"/>
    </row>
    <row r="315" spans="2:76" s="343" customFormat="1" x14ac:dyDescent="0.2">
      <c r="B315" s="383"/>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1"/>
      <c r="AL315" s="121"/>
      <c r="AM315" s="121"/>
      <c r="AN315" s="121"/>
      <c r="AO315" s="121"/>
      <c r="AP315" s="121"/>
      <c r="AQ315" s="121"/>
      <c r="AR315" s="121"/>
      <c r="AS315" s="121"/>
      <c r="AT315" s="121"/>
      <c r="AU315" s="121"/>
      <c r="AV315" s="121"/>
      <c r="AW315" s="121"/>
      <c r="AX315" s="121"/>
      <c r="AY315" s="121"/>
      <c r="AZ315" s="121"/>
      <c r="BA315" s="121"/>
      <c r="BB315" s="121"/>
      <c r="BC315" s="121"/>
      <c r="BD315" s="121"/>
      <c r="BE315" s="121"/>
      <c r="BF315" s="121"/>
      <c r="BG315" s="121"/>
      <c r="BH315" s="121"/>
      <c r="BI315" s="121"/>
      <c r="BJ315" s="121"/>
      <c r="BK315" s="121"/>
      <c r="BL315" s="121"/>
      <c r="BM315" s="121"/>
      <c r="BN315" s="121"/>
      <c r="BO315" s="121"/>
      <c r="BP315" s="121"/>
      <c r="BQ315" s="121"/>
      <c r="BR315" s="121"/>
      <c r="BS315" s="121"/>
      <c r="BT315" s="121"/>
      <c r="BU315" s="121"/>
      <c r="BV315" s="121"/>
      <c r="BW315" s="121"/>
      <c r="BX315" s="121"/>
    </row>
    <row r="316" spans="2:76" s="343" customFormat="1" x14ac:dyDescent="0.2">
      <c r="B316" s="383"/>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1"/>
      <c r="AL316" s="121"/>
      <c r="AM316" s="121"/>
      <c r="AN316" s="121"/>
      <c r="AO316" s="121"/>
      <c r="AP316" s="121"/>
      <c r="AQ316" s="121"/>
      <c r="AR316" s="121"/>
      <c r="AS316" s="121"/>
      <c r="AT316" s="121"/>
      <c r="AU316" s="121"/>
      <c r="AV316" s="121"/>
      <c r="AW316" s="121"/>
      <c r="AX316" s="121"/>
      <c r="AY316" s="121"/>
      <c r="AZ316" s="121"/>
      <c r="BA316" s="121"/>
      <c r="BB316" s="121"/>
      <c r="BC316" s="121"/>
      <c r="BD316" s="121"/>
      <c r="BE316" s="121"/>
      <c r="BF316" s="121"/>
      <c r="BG316" s="121"/>
      <c r="BH316" s="121"/>
      <c r="BI316" s="121"/>
      <c r="BJ316" s="121"/>
      <c r="BK316" s="121"/>
      <c r="BL316" s="121"/>
      <c r="BM316" s="121"/>
      <c r="BN316" s="121"/>
      <c r="BO316" s="121"/>
      <c r="BP316" s="121"/>
      <c r="BQ316" s="121"/>
      <c r="BR316" s="121"/>
      <c r="BS316" s="121"/>
      <c r="BT316" s="121"/>
      <c r="BU316" s="121"/>
      <c r="BV316" s="121"/>
      <c r="BW316" s="121"/>
      <c r="BX316" s="121"/>
    </row>
    <row r="317" spans="2:76" s="343" customFormat="1" x14ac:dyDescent="0.2">
      <c r="B317" s="383"/>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1"/>
      <c r="AL317" s="121"/>
      <c r="AM317" s="121"/>
      <c r="AN317" s="121"/>
      <c r="AO317" s="121"/>
      <c r="AP317" s="121"/>
      <c r="AQ317" s="121"/>
      <c r="AR317" s="121"/>
      <c r="AS317" s="121"/>
      <c r="AT317" s="121"/>
      <c r="AU317" s="121"/>
      <c r="AV317" s="121"/>
      <c r="AW317" s="121"/>
      <c r="AX317" s="121"/>
      <c r="AY317" s="121"/>
      <c r="AZ317" s="121"/>
      <c r="BA317" s="121"/>
      <c r="BB317" s="121"/>
      <c r="BC317" s="121"/>
      <c r="BD317" s="121"/>
      <c r="BE317" s="121"/>
      <c r="BF317" s="121"/>
      <c r="BG317" s="121"/>
      <c r="BH317" s="121"/>
      <c r="BI317" s="121"/>
      <c r="BJ317" s="121"/>
      <c r="BK317" s="121"/>
      <c r="BL317" s="121"/>
      <c r="BM317" s="121"/>
      <c r="BN317" s="121"/>
      <c r="BO317" s="121"/>
      <c r="BP317" s="121"/>
      <c r="BQ317" s="121"/>
      <c r="BR317" s="121"/>
      <c r="BS317" s="121"/>
      <c r="BT317" s="121"/>
      <c r="BU317" s="121"/>
      <c r="BV317" s="121"/>
      <c r="BW317" s="121"/>
      <c r="BX317" s="121"/>
    </row>
    <row r="318" spans="2:76" s="343" customFormat="1" x14ac:dyDescent="0.2">
      <c r="B318" s="383"/>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1"/>
      <c r="AL318" s="121"/>
      <c r="AM318" s="121"/>
      <c r="AN318" s="121"/>
      <c r="AO318" s="121"/>
      <c r="AP318" s="121"/>
      <c r="AQ318" s="121"/>
      <c r="AR318" s="121"/>
      <c r="AS318" s="121"/>
      <c r="AT318" s="121"/>
      <c r="AU318" s="121"/>
      <c r="AV318" s="121"/>
      <c r="AW318" s="121"/>
      <c r="AX318" s="121"/>
      <c r="AY318" s="121"/>
      <c r="AZ318" s="121"/>
      <c r="BA318" s="121"/>
      <c r="BB318" s="121"/>
      <c r="BC318" s="121"/>
      <c r="BD318" s="121"/>
      <c r="BE318" s="121"/>
      <c r="BF318" s="121"/>
      <c r="BG318" s="121"/>
      <c r="BH318" s="121"/>
      <c r="BI318" s="121"/>
      <c r="BJ318" s="121"/>
      <c r="BK318" s="121"/>
      <c r="BL318" s="121"/>
      <c r="BM318" s="121"/>
      <c r="BN318" s="121"/>
      <c r="BO318" s="121"/>
      <c r="BP318" s="121"/>
      <c r="BQ318" s="121"/>
      <c r="BR318" s="121"/>
      <c r="BS318" s="121"/>
      <c r="BT318" s="121"/>
      <c r="BU318" s="121"/>
      <c r="BV318" s="121"/>
      <c r="BW318" s="121"/>
      <c r="BX318" s="121"/>
    </row>
    <row r="319" spans="2:76" s="343" customFormat="1" x14ac:dyDescent="0.2">
      <c r="B319" s="383"/>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1"/>
      <c r="AL319" s="121"/>
      <c r="AM319" s="121"/>
      <c r="AN319" s="121"/>
      <c r="AO319" s="121"/>
      <c r="AP319" s="121"/>
      <c r="AQ319" s="121"/>
      <c r="AR319" s="121"/>
      <c r="AS319" s="121"/>
      <c r="AT319" s="121"/>
      <c r="AU319" s="121"/>
      <c r="AV319" s="121"/>
      <c r="AW319" s="121"/>
      <c r="AX319" s="121"/>
      <c r="AY319" s="121"/>
      <c r="AZ319" s="121"/>
      <c r="BA319" s="121"/>
      <c r="BB319" s="121"/>
      <c r="BC319" s="121"/>
      <c r="BD319" s="121"/>
      <c r="BE319" s="121"/>
      <c r="BF319" s="121"/>
      <c r="BG319" s="121"/>
      <c r="BH319" s="121"/>
      <c r="BI319" s="121"/>
      <c r="BJ319" s="121"/>
      <c r="BK319" s="121"/>
      <c r="BL319" s="121"/>
      <c r="BM319" s="121"/>
      <c r="BN319" s="121"/>
      <c r="BO319" s="121"/>
      <c r="BP319" s="121"/>
      <c r="BQ319" s="121"/>
      <c r="BR319" s="121"/>
      <c r="BS319" s="121"/>
      <c r="BT319" s="121"/>
      <c r="BU319" s="121"/>
      <c r="BV319" s="121"/>
      <c r="BW319" s="121"/>
      <c r="BX319" s="121"/>
    </row>
    <row r="320" spans="2:76" s="343" customFormat="1" x14ac:dyDescent="0.2">
      <c r="B320" s="383"/>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1"/>
      <c r="AL320" s="121"/>
      <c r="AM320" s="121"/>
      <c r="AN320" s="121"/>
      <c r="AO320" s="121"/>
      <c r="AP320" s="121"/>
      <c r="AQ320" s="121"/>
      <c r="AR320" s="121"/>
      <c r="AS320" s="121"/>
      <c r="AT320" s="121"/>
      <c r="AU320" s="121"/>
      <c r="AV320" s="121"/>
      <c r="AW320" s="121"/>
      <c r="AX320" s="121"/>
      <c r="AY320" s="121"/>
      <c r="AZ320" s="121"/>
      <c r="BA320" s="121"/>
      <c r="BB320" s="121"/>
      <c r="BC320" s="121"/>
      <c r="BD320" s="121"/>
      <c r="BE320" s="121"/>
      <c r="BF320" s="121"/>
      <c r="BG320" s="121"/>
      <c r="BH320" s="121"/>
      <c r="BI320" s="121"/>
      <c r="BJ320" s="121"/>
      <c r="BK320" s="121"/>
      <c r="BL320" s="121"/>
      <c r="BM320" s="121"/>
      <c r="BN320" s="121"/>
      <c r="BO320" s="121"/>
      <c r="BP320" s="121"/>
      <c r="BQ320" s="121"/>
      <c r="BR320" s="121"/>
      <c r="BS320" s="121"/>
      <c r="BT320" s="121"/>
      <c r="BU320" s="121"/>
      <c r="BV320" s="121"/>
      <c r="BW320" s="121"/>
      <c r="BX320" s="121"/>
    </row>
    <row r="321" spans="2:76" s="343" customFormat="1" x14ac:dyDescent="0.2">
      <c r="B321" s="383"/>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1"/>
      <c r="AN321" s="121"/>
      <c r="AO321" s="121"/>
      <c r="AP321" s="121"/>
      <c r="AQ321" s="121"/>
      <c r="AR321" s="121"/>
      <c r="AS321" s="121"/>
      <c r="AT321" s="121"/>
      <c r="AU321" s="121"/>
      <c r="AV321" s="121"/>
      <c r="AW321" s="121"/>
      <c r="AX321" s="121"/>
      <c r="AY321" s="121"/>
      <c r="AZ321" s="121"/>
      <c r="BA321" s="121"/>
      <c r="BB321" s="121"/>
      <c r="BC321" s="121"/>
      <c r="BD321" s="121"/>
      <c r="BE321" s="121"/>
      <c r="BF321" s="121"/>
      <c r="BG321" s="121"/>
      <c r="BH321" s="121"/>
      <c r="BI321" s="121"/>
      <c r="BJ321" s="121"/>
      <c r="BK321" s="121"/>
      <c r="BL321" s="121"/>
      <c r="BM321" s="121"/>
      <c r="BN321" s="121"/>
      <c r="BO321" s="121"/>
      <c r="BP321" s="121"/>
      <c r="BQ321" s="121"/>
      <c r="BR321" s="121"/>
      <c r="BS321" s="121"/>
      <c r="BT321" s="121"/>
      <c r="BU321" s="121"/>
      <c r="BV321" s="121"/>
      <c r="BW321" s="121"/>
      <c r="BX321" s="121"/>
    </row>
    <row r="322" spans="2:76" s="343" customFormat="1" x14ac:dyDescent="0.2">
      <c r="B322" s="383"/>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1"/>
      <c r="AN322" s="121"/>
      <c r="AO322" s="121"/>
      <c r="AP322" s="121"/>
      <c r="AQ322" s="121"/>
      <c r="AR322" s="121"/>
      <c r="AS322" s="121"/>
      <c r="AT322" s="121"/>
      <c r="AU322" s="121"/>
      <c r="AV322" s="121"/>
      <c r="AW322" s="121"/>
      <c r="AX322" s="121"/>
      <c r="AY322" s="121"/>
      <c r="AZ322" s="121"/>
      <c r="BA322" s="121"/>
      <c r="BB322" s="121"/>
      <c r="BC322" s="121"/>
      <c r="BD322" s="121"/>
      <c r="BE322" s="121"/>
      <c r="BF322" s="121"/>
      <c r="BG322" s="121"/>
      <c r="BH322" s="121"/>
      <c r="BI322" s="121"/>
      <c r="BJ322" s="121"/>
      <c r="BK322" s="121"/>
      <c r="BL322" s="121"/>
      <c r="BM322" s="121"/>
      <c r="BN322" s="121"/>
      <c r="BO322" s="121"/>
      <c r="BP322" s="121"/>
      <c r="BQ322" s="121"/>
      <c r="BR322" s="121"/>
      <c r="BS322" s="121"/>
      <c r="BT322" s="121"/>
      <c r="BU322" s="121"/>
      <c r="BV322" s="121"/>
      <c r="BW322" s="121"/>
      <c r="BX322" s="121"/>
    </row>
    <row r="323" spans="2:76" s="343" customFormat="1" x14ac:dyDescent="0.2">
      <c r="B323" s="383"/>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1"/>
      <c r="AL323" s="121"/>
      <c r="AM323" s="121"/>
      <c r="AN323" s="121"/>
      <c r="AO323" s="121"/>
      <c r="AP323" s="121"/>
      <c r="AQ323" s="121"/>
      <c r="AR323" s="121"/>
      <c r="AS323" s="121"/>
      <c r="AT323" s="121"/>
      <c r="AU323" s="121"/>
      <c r="AV323" s="121"/>
      <c r="AW323" s="121"/>
      <c r="AX323" s="121"/>
      <c r="AY323" s="121"/>
      <c r="AZ323" s="121"/>
      <c r="BA323" s="121"/>
      <c r="BB323" s="121"/>
      <c r="BC323" s="121"/>
      <c r="BD323" s="121"/>
      <c r="BE323" s="121"/>
      <c r="BF323" s="121"/>
      <c r="BG323" s="121"/>
      <c r="BH323" s="121"/>
      <c r="BI323" s="121"/>
      <c r="BJ323" s="121"/>
      <c r="BK323" s="121"/>
      <c r="BL323" s="121"/>
      <c r="BM323" s="121"/>
      <c r="BN323" s="121"/>
      <c r="BO323" s="121"/>
      <c r="BP323" s="121"/>
      <c r="BQ323" s="121"/>
      <c r="BR323" s="121"/>
      <c r="BS323" s="121"/>
      <c r="BT323" s="121"/>
      <c r="BU323" s="121"/>
      <c r="BV323" s="121"/>
      <c r="BW323" s="121"/>
      <c r="BX323" s="121"/>
    </row>
    <row r="324" spans="2:76" s="343" customFormat="1" x14ac:dyDescent="0.2">
      <c r="B324" s="383"/>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1"/>
      <c r="AL324" s="121"/>
      <c r="AM324" s="121"/>
      <c r="AN324" s="121"/>
      <c r="AO324" s="121"/>
      <c r="AP324" s="121"/>
      <c r="AQ324" s="121"/>
      <c r="AR324" s="121"/>
      <c r="AS324" s="121"/>
      <c r="AT324" s="121"/>
      <c r="AU324" s="121"/>
      <c r="AV324" s="121"/>
      <c r="AW324" s="121"/>
      <c r="AX324" s="121"/>
      <c r="AY324" s="121"/>
      <c r="AZ324" s="121"/>
      <c r="BA324" s="121"/>
      <c r="BB324" s="121"/>
      <c r="BC324" s="121"/>
      <c r="BD324" s="121"/>
      <c r="BE324" s="121"/>
      <c r="BF324" s="121"/>
      <c r="BG324" s="121"/>
      <c r="BH324" s="121"/>
      <c r="BI324" s="121"/>
      <c r="BJ324" s="121"/>
      <c r="BK324" s="121"/>
      <c r="BL324" s="121"/>
      <c r="BM324" s="121"/>
      <c r="BN324" s="121"/>
      <c r="BO324" s="121"/>
      <c r="BP324" s="121"/>
      <c r="BQ324" s="121"/>
      <c r="BR324" s="121"/>
      <c r="BS324" s="121"/>
      <c r="BT324" s="121"/>
      <c r="BU324" s="121"/>
      <c r="BV324" s="121"/>
      <c r="BW324" s="121"/>
      <c r="BX324" s="121"/>
    </row>
    <row r="325" spans="2:76" s="343" customFormat="1" x14ac:dyDescent="0.2">
      <c r="B325" s="383"/>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1"/>
      <c r="AL325" s="121"/>
      <c r="AM325" s="121"/>
      <c r="AN325" s="121"/>
      <c r="AO325" s="121"/>
      <c r="AP325" s="121"/>
      <c r="AQ325" s="121"/>
      <c r="AR325" s="121"/>
      <c r="AS325" s="121"/>
      <c r="AT325" s="121"/>
      <c r="AU325" s="121"/>
      <c r="AV325" s="121"/>
      <c r="AW325" s="121"/>
      <c r="AX325" s="121"/>
      <c r="AY325" s="121"/>
      <c r="AZ325" s="121"/>
      <c r="BA325" s="121"/>
      <c r="BB325" s="121"/>
      <c r="BC325" s="121"/>
      <c r="BD325" s="121"/>
      <c r="BE325" s="121"/>
      <c r="BF325" s="121"/>
      <c r="BG325" s="121"/>
      <c r="BH325" s="121"/>
      <c r="BI325" s="121"/>
      <c r="BJ325" s="121"/>
      <c r="BK325" s="121"/>
      <c r="BL325" s="121"/>
      <c r="BM325" s="121"/>
      <c r="BN325" s="121"/>
      <c r="BO325" s="121"/>
      <c r="BP325" s="121"/>
      <c r="BQ325" s="121"/>
      <c r="BR325" s="121"/>
      <c r="BS325" s="121"/>
      <c r="BT325" s="121"/>
      <c r="BU325" s="121"/>
      <c r="BV325" s="121"/>
      <c r="BW325" s="121"/>
      <c r="BX325" s="121"/>
    </row>
    <row r="326" spans="2:76" s="343" customFormat="1" x14ac:dyDescent="0.2">
      <c r="B326" s="383"/>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1"/>
      <c r="AL326" s="121"/>
      <c r="AM326" s="121"/>
      <c r="AN326" s="121"/>
      <c r="AO326" s="121"/>
      <c r="AP326" s="121"/>
      <c r="AQ326" s="121"/>
      <c r="AR326" s="121"/>
      <c r="AS326" s="121"/>
      <c r="AT326" s="121"/>
      <c r="AU326" s="121"/>
      <c r="AV326" s="121"/>
      <c r="AW326" s="121"/>
      <c r="AX326" s="121"/>
      <c r="AY326" s="121"/>
      <c r="AZ326" s="121"/>
      <c r="BA326" s="121"/>
      <c r="BB326" s="121"/>
      <c r="BC326" s="121"/>
      <c r="BD326" s="121"/>
      <c r="BE326" s="121"/>
      <c r="BF326" s="121"/>
      <c r="BG326" s="121"/>
      <c r="BH326" s="121"/>
      <c r="BI326" s="121"/>
      <c r="BJ326" s="121"/>
      <c r="BK326" s="121"/>
      <c r="BL326" s="121"/>
      <c r="BM326" s="121"/>
      <c r="BN326" s="121"/>
      <c r="BO326" s="121"/>
      <c r="BP326" s="121"/>
      <c r="BQ326" s="121"/>
      <c r="BR326" s="121"/>
      <c r="BS326" s="121"/>
      <c r="BT326" s="121"/>
      <c r="BU326" s="121"/>
      <c r="BV326" s="121"/>
      <c r="BW326" s="121"/>
      <c r="BX326" s="121"/>
    </row>
    <row r="327" spans="2:76" s="343" customFormat="1" x14ac:dyDescent="0.2">
      <c r="B327" s="383"/>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1"/>
      <c r="AL327" s="121"/>
      <c r="AM327" s="121"/>
      <c r="AN327" s="121"/>
      <c r="AO327" s="121"/>
      <c r="AP327" s="121"/>
      <c r="AQ327" s="121"/>
      <c r="AR327" s="121"/>
      <c r="AS327" s="121"/>
      <c r="AT327" s="121"/>
      <c r="AU327" s="121"/>
      <c r="AV327" s="121"/>
      <c r="AW327" s="121"/>
      <c r="AX327" s="121"/>
      <c r="AY327" s="121"/>
      <c r="AZ327" s="121"/>
      <c r="BA327" s="121"/>
      <c r="BB327" s="121"/>
      <c r="BC327" s="121"/>
      <c r="BD327" s="121"/>
      <c r="BE327" s="121"/>
      <c r="BF327" s="121"/>
      <c r="BG327" s="121"/>
      <c r="BH327" s="121"/>
      <c r="BI327" s="121"/>
      <c r="BJ327" s="121"/>
      <c r="BK327" s="121"/>
      <c r="BL327" s="121"/>
      <c r="BM327" s="121"/>
      <c r="BN327" s="121"/>
      <c r="BO327" s="121"/>
      <c r="BP327" s="121"/>
      <c r="BQ327" s="121"/>
      <c r="BR327" s="121"/>
      <c r="BS327" s="121"/>
      <c r="BT327" s="121"/>
      <c r="BU327" s="121"/>
      <c r="BV327" s="121"/>
      <c r="BW327" s="121"/>
      <c r="BX327" s="121"/>
    </row>
    <row r="328" spans="2:76" s="343" customFormat="1" x14ac:dyDescent="0.2">
      <c r="B328" s="383"/>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1"/>
      <c r="AN328" s="121"/>
      <c r="AO328" s="121"/>
      <c r="AP328" s="121"/>
      <c r="AQ328" s="121"/>
      <c r="AR328" s="121"/>
      <c r="AS328" s="121"/>
      <c r="AT328" s="121"/>
      <c r="AU328" s="121"/>
      <c r="AV328" s="121"/>
      <c r="AW328" s="121"/>
      <c r="AX328" s="121"/>
      <c r="AY328" s="121"/>
      <c r="AZ328" s="121"/>
      <c r="BA328" s="121"/>
      <c r="BB328" s="121"/>
      <c r="BC328" s="121"/>
      <c r="BD328" s="121"/>
      <c r="BE328" s="121"/>
      <c r="BF328" s="121"/>
      <c r="BG328" s="121"/>
      <c r="BH328" s="121"/>
      <c r="BI328" s="121"/>
      <c r="BJ328" s="121"/>
      <c r="BK328" s="121"/>
      <c r="BL328" s="121"/>
      <c r="BM328" s="121"/>
      <c r="BN328" s="121"/>
      <c r="BO328" s="121"/>
      <c r="BP328" s="121"/>
      <c r="BQ328" s="121"/>
      <c r="BR328" s="121"/>
      <c r="BS328" s="121"/>
      <c r="BT328" s="121"/>
      <c r="BU328" s="121"/>
      <c r="BV328" s="121"/>
      <c r="BW328" s="121"/>
      <c r="BX328" s="121"/>
    </row>
    <row r="329" spans="2:76" s="343" customFormat="1" x14ac:dyDescent="0.2">
      <c r="B329" s="383"/>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1"/>
      <c r="AL329" s="121"/>
      <c r="AM329" s="121"/>
      <c r="AN329" s="121"/>
      <c r="AO329" s="121"/>
      <c r="AP329" s="121"/>
      <c r="AQ329" s="121"/>
      <c r="AR329" s="121"/>
      <c r="AS329" s="121"/>
      <c r="AT329" s="121"/>
      <c r="AU329" s="121"/>
      <c r="AV329" s="121"/>
      <c r="AW329" s="121"/>
      <c r="AX329" s="121"/>
      <c r="AY329" s="121"/>
      <c r="AZ329" s="121"/>
      <c r="BA329" s="121"/>
      <c r="BB329" s="121"/>
      <c r="BC329" s="121"/>
      <c r="BD329" s="121"/>
      <c r="BE329" s="121"/>
      <c r="BF329" s="121"/>
      <c r="BG329" s="121"/>
      <c r="BH329" s="121"/>
      <c r="BI329" s="121"/>
      <c r="BJ329" s="121"/>
      <c r="BK329" s="121"/>
      <c r="BL329" s="121"/>
      <c r="BM329" s="121"/>
      <c r="BN329" s="121"/>
      <c r="BO329" s="121"/>
      <c r="BP329" s="121"/>
      <c r="BQ329" s="121"/>
      <c r="BR329" s="121"/>
      <c r="BS329" s="121"/>
      <c r="BT329" s="121"/>
      <c r="BU329" s="121"/>
      <c r="BV329" s="121"/>
      <c r="BW329" s="121"/>
      <c r="BX329" s="121"/>
    </row>
    <row r="330" spans="2:76" s="343" customFormat="1" x14ac:dyDescent="0.2">
      <c r="B330" s="383"/>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1"/>
      <c r="AL330" s="121"/>
      <c r="AM330" s="121"/>
      <c r="AN330" s="121"/>
      <c r="AO330" s="121"/>
      <c r="AP330" s="121"/>
      <c r="AQ330" s="121"/>
      <c r="AR330" s="121"/>
      <c r="AS330" s="121"/>
      <c r="AT330" s="121"/>
      <c r="AU330" s="121"/>
      <c r="AV330" s="121"/>
      <c r="AW330" s="121"/>
      <c r="AX330" s="121"/>
      <c r="AY330" s="121"/>
      <c r="AZ330" s="121"/>
      <c r="BA330" s="121"/>
      <c r="BB330" s="121"/>
      <c r="BC330" s="121"/>
      <c r="BD330" s="121"/>
      <c r="BE330" s="121"/>
      <c r="BF330" s="121"/>
      <c r="BG330" s="121"/>
      <c r="BH330" s="121"/>
      <c r="BI330" s="121"/>
      <c r="BJ330" s="121"/>
      <c r="BK330" s="121"/>
      <c r="BL330" s="121"/>
      <c r="BM330" s="121"/>
      <c r="BN330" s="121"/>
      <c r="BO330" s="121"/>
      <c r="BP330" s="121"/>
      <c r="BQ330" s="121"/>
      <c r="BR330" s="121"/>
      <c r="BS330" s="121"/>
      <c r="BT330" s="121"/>
      <c r="BU330" s="121"/>
      <c r="BV330" s="121"/>
      <c r="BW330" s="121"/>
      <c r="BX330" s="121"/>
    </row>
    <row r="331" spans="2:76" s="343" customFormat="1" x14ac:dyDescent="0.2">
      <c r="B331" s="383"/>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1"/>
      <c r="AN331" s="121"/>
      <c r="AO331" s="121"/>
      <c r="AP331" s="121"/>
      <c r="AQ331" s="121"/>
      <c r="AR331" s="121"/>
      <c r="AS331" s="121"/>
      <c r="AT331" s="121"/>
      <c r="AU331" s="121"/>
      <c r="AV331" s="121"/>
      <c r="AW331" s="121"/>
      <c r="AX331" s="121"/>
      <c r="AY331" s="121"/>
      <c r="AZ331" s="121"/>
      <c r="BA331" s="121"/>
      <c r="BB331" s="121"/>
      <c r="BC331" s="121"/>
      <c r="BD331" s="121"/>
      <c r="BE331" s="121"/>
      <c r="BF331" s="121"/>
      <c r="BG331" s="121"/>
      <c r="BH331" s="121"/>
      <c r="BI331" s="121"/>
      <c r="BJ331" s="121"/>
      <c r="BK331" s="121"/>
      <c r="BL331" s="121"/>
      <c r="BM331" s="121"/>
      <c r="BN331" s="121"/>
      <c r="BO331" s="121"/>
      <c r="BP331" s="121"/>
      <c r="BQ331" s="121"/>
      <c r="BR331" s="121"/>
      <c r="BS331" s="121"/>
      <c r="BT331" s="121"/>
      <c r="BU331" s="121"/>
      <c r="BV331" s="121"/>
      <c r="BW331" s="121"/>
      <c r="BX331" s="121"/>
    </row>
    <row r="332" spans="2:76" s="343" customFormat="1" x14ac:dyDescent="0.2">
      <c r="B332" s="383"/>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21"/>
      <c r="AL332" s="121"/>
      <c r="AM332" s="121"/>
      <c r="AN332" s="121"/>
      <c r="AO332" s="121"/>
      <c r="AP332" s="121"/>
      <c r="AQ332" s="121"/>
      <c r="AR332" s="121"/>
      <c r="AS332" s="121"/>
      <c r="AT332" s="121"/>
      <c r="AU332" s="121"/>
      <c r="AV332" s="121"/>
      <c r="AW332" s="121"/>
      <c r="AX332" s="121"/>
      <c r="AY332" s="121"/>
      <c r="AZ332" s="121"/>
      <c r="BA332" s="121"/>
      <c r="BB332" s="121"/>
      <c r="BC332" s="121"/>
      <c r="BD332" s="121"/>
      <c r="BE332" s="121"/>
      <c r="BF332" s="121"/>
      <c r="BG332" s="121"/>
      <c r="BH332" s="121"/>
      <c r="BI332" s="121"/>
      <c r="BJ332" s="121"/>
      <c r="BK332" s="121"/>
      <c r="BL332" s="121"/>
      <c r="BM332" s="121"/>
      <c r="BN332" s="121"/>
      <c r="BO332" s="121"/>
      <c r="BP332" s="121"/>
      <c r="BQ332" s="121"/>
      <c r="BR332" s="121"/>
      <c r="BS332" s="121"/>
      <c r="BT332" s="121"/>
      <c r="BU332" s="121"/>
      <c r="BV332" s="121"/>
      <c r="BW332" s="121"/>
      <c r="BX332" s="121"/>
    </row>
    <row r="333" spans="2:76" s="343" customFormat="1" x14ac:dyDescent="0.2">
      <c r="B333" s="383"/>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1"/>
      <c r="AN333" s="121"/>
      <c r="AO333" s="121"/>
      <c r="AP333" s="121"/>
      <c r="AQ333" s="121"/>
      <c r="AR333" s="121"/>
      <c r="AS333" s="121"/>
      <c r="AT333" s="121"/>
      <c r="AU333" s="121"/>
      <c r="AV333" s="121"/>
      <c r="AW333" s="121"/>
      <c r="AX333" s="121"/>
      <c r="AY333" s="121"/>
      <c r="AZ333" s="121"/>
      <c r="BA333" s="121"/>
      <c r="BB333" s="121"/>
      <c r="BC333" s="121"/>
      <c r="BD333" s="121"/>
      <c r="BE333" s="121"/>
      <c r="BF333" s="121"/>
      <c r="BG333" s="121"/>
      <c r="BH333" s="121"/>
      <c r="BI333" s="121"/>
      <c r="BJ333" s="121"/>
      <c r="BK333" s="121"/>
      <c r="BL333" s="121"/>
      <c r="BM333" s="121"/>
      <c r="BN333" s="121"/>
      <c r="BO333" s="121"/>
      <c r="BP333" s="121"/>
      <c r="BQ333" s="121"/>
      <c r="BR333" s="121"/>
      <c r="BS333" s="121"/>
      <c r="BT333" s="121"/>
      <c r="BU333" s="121"/>
      <c r="BV333" s="121"/>
      <c r="BW333" s="121"/>
      <c r="BX333" s="121"/>
    </row>
    <row r="334" spans="2:76" s="343" customFormat="1" x14ac:dyDescent="0.2">
      <c r="B334" s="383"/>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1"/>
      <c r="AL334" s="121"/>
      <c r="AM334" s="121"/>
      <c r="AN334" s="121"/>
      <c r="AO334" s="121"/>
      <c r="AP334" s="121"/>
      <c r="AQ334" s="121"/>
      <c r="AR334" s="121"/>
      <c r="AS334" s="121"/>
      <c r="AT334" s="121"/>
      <c r="AU334" s="121"/>
      <c r="AV334" s="121"/>
      <c r="AW334" s="121"/>
      <c r="AX334" s="121"/>
      <c r="AY334" s="121"/>
      <c r="AZ334" s="121"/>
      <c r="BA334" s="121"/>
      <c r="BB334" s="121"/>
      <c r="BC334" s="121"/>
      <c r="BD334" s="121"/>
      <c r="BE334" s="121"/>
      <c r="BF334" s="121"/>
      <c r="BG334" s="121"/>
      <c r="BH334" s="121"/>
      <c r="BI334" s="121"/>
      <c r="BJ334" s="121"/>
      <c r="BK334" s="121"/>
      <c r="BL334" s="121"/>
      <c r="BM334" s="121"/>
      <c r="BN334" s="121"/>
      <c r="BO334" s="121"/>
      <c r="BP334" s="121"/>
      <c r="BQ334" s="121"/>
      <c r="BR334" s="121"/>
      <c r="BS334" s="121"/>
      <c r="BT334" s="121"/>
      <c r="BU334" s="121"/>
      <c r="BV334" s="121"/>
      <c r="BW334" s="121"/>
      <c r="BX334" s="121"/>
    </row>
    <row r="335" spans="2:76" s="343" customFormat="1" x14ac:dyDescent="0.2">
      <c r="B335" s="383"/>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1"/>
      <c r="AL335" s="121"/>
      <c r="AM335" s="121"/>
      <c r="AN335" s="121"/>
      <c r="AO335" s="121"/>
      <c r="AP335" s="121"/>
      <c r="AQ335" s="121"/>
      <c r="AR335" s="121"/>
      <c r="AS335" s="121"/>
      <c r="AT335" s="121"/>
      <c r="AU335" s="121"/>
      <c r="AV335" s="121"/>
      <c r="AW335" s="121"/>
      <c r="AX335" s="121"/>
      <c r="AY335" s="121"/>
      <c r="AZ335" s="121"/>
      <c r="BA335" s="121"/>
      <c r="BB335" s="121"/>
      <c r="BC335" s="121"/>
      <c r="BD335" s="121"/>
      <c r="BE335" s="121"/>
      <c r="BF335" s="121"/>
      <c r="BG335" s="121"/>
      <c r="BH335" s="121"/>
      <c r="BI335" s="121"/>
      <c r="BJ335" s="121"/>
      <c r="BK335" s="121"/>
      <c r="BL335" s="121"/>
      <c r="BM335" s="121"/>
      <c r="BN335" s="121"/>
      <c r="BO335" s="121"/>
      <c r="BP335" s="121"/>
      <c r="BQ335" s="121"/>
      <c r="BR335" s="121"/>
      <c r="BS335" s="121"/>
      <c r="BT335" s="121"/>
      <c r="BU335" s="121"/>
      <c r="BV335" s="121"/>
      <c r="BW335" s="121"/>
      <c r="BX335" s="121"/>
    </row>
    <row r="336" spans="2:76" s="343" customFormat="1" x14ac:dyDescent="0.2">
      <c r="B336" s="383"/>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1"/>
      <c r="AL336" s="121"/>
      <c r="AM336" s="121"/>
      <c r="AN336" s="121"/>
      <c r="AO336" s="121"/>
      <c r="AP336" s="121"/>
      <c r="AQ336" s="121"/>
      <c r="AR336" s="121"/>
      <c r="AS336" s="121"/>
      <c r="AT336" s="121"/>
      <c r="AU336" s="121"/>
      <c r="AV336" s="121"/>
      <c r="AW336" s="121"/>
      <c r="AX336" s="121"/>
      <c r="AY336" s="121"/>
      <c r="AZ336" s="121"/>
      <c r="BA336" s="121"/>
      <c r="BB336" s="121"/>
      <c r="BC336" s="121"/>
      <c r="BD336" s="121"/>
      <c r="BE336" s="121"/>
      <c r="BF336" s="121"/>
      <c r="BG336" s="121"/>
      <c r="BH336" s="121"/>
      <c r="BI336" s="121"/>
      <c r="BJ336" s="121"/>
      <c r="BK336" s="121"/>
      <c r="BL336" s="121"/>
      <c r="BM336" s="121"/>
      <c r="BN336" s="121"/>
      <c r="BO336" s="121"/>
      <c r="BP336" s="121"/>
      <c r="BQ336" s="121"/>
      <c r="BR336" s="121"/>
      <c r="BS336" s="121"/>
      <c r="BT336" s="121"/>
      <c r="BU336" s="121"/>
      <c r="BV336" s="121"/>
      <c r="BW336" s="121"/>
      <c r="BX336" s="121"/>
    </row>
    <row r="337" spans="2:76" s="343" customFormat="1" x14ac:dyDescent="0.2">
      <c r="B337" s="383"/>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c r="AN337" s="121"/>
      <c r="AO337" s="121"/>
      <c r="AP337" s="121"/>
      <c r="AQ337" s="121"/>
      <c r="AR337" s="121"/>
      <c r="AS337" s="121"/>
      <c r="AT337" s="121"/>
      <c r="AU337" s="121"/>
      <c r="AV337" s="121"/>
      <c r="AW337" s="121"/>
      <c r="AX337" s="121"/>
      <c r="AY337" s="121"/>
      <c r="AZ337" s="121"/>
      <c r="BA337" s="121"/>
      <c r="BB337" s="121"/>
      <c r="BC337" s="121"/>
      <c r="BD337" s="121"/>
      <c r="BE337" s="121"/>
      <c r="BF337" s="121"/>
      <c r="BG337" s="121"/>
      <c r="BH337" s="121"/>
      <c r="BI337" s="121"/>
      <c r="BJ337" s="121"/>
      <c r="BK337" s="121"/>
      <c r="BL337" s="121"/>
      <c r="BM337" s="121"/>
      <c r="BN337" s="121"/>
      <c r="BO337" s="121"/>
      <c r="BP337" s="121"/>
      <c r="BQ337" s="121"/>
      <c r="BR337" s="121"/>
      <c r="BS337" s="121"/>
      <c r="BT337" s="121"/>
      <c r="BU337" s="121"/>
      <c r="BV337" s="121"/>
      <c r="BW337" s="121"/>
      <c r="BX337" s="121"/>
    </row>
    <row r="338" spans="2:76" s="343" customFormat="1" x14ac:dyDescent="0.2">
      <c r="B338" s="383"/>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1"/>
      <c r="AL338" s="121"/>
      <c r="AM338" s="121"/>
      <c r="AN338" s="121"/>
      <c r="AO338" s="121"/>
      <c r="AP338" s="121"/>
      <c r="AQ338" s="121"/>
      <c r="AR338" s="121"/>
      <c r="AS338" s="121"/>
      <c r="AT338" s="121"/>
      <c r="AU338" s="121"/>
      <c r="AV338" s="121"/>
      <c r="AW338" s="121"/>
      <c r="AX338" s="121"/>
      <c r="AY338" s="121"/>
      <c r="AZ338" s="121"/>
      <c r="BA338" s="121"/>
      <c r="BB338" s="121"/>
      <c r="BC338" s="121"/>
      <c r="BD338" s="121"/>
      <c r="BE338" s="121"/>
      <c r="BF338" s="121"/>
      <c r="BG338" s="121"/>
      <c r="BH338" s="121"/>
      <c r="BI338" s="121"/>
      <c r="BJ338" s="121"/>
      <c r="BK338" s="121"/>
      <c r="BL338" s="121"/>
      <c r="BM338" s="121"/>
      <c r="BN338" s="121"/>
      <c r="BO338" s="121"/>
      <c r="BP338" s="121"/>
      <c r="BQ338" s="121"/>
      <c r="BR338" s="121"/>
      <c r="BS338" s="121"/>
      <c r="BT338" s="121"/>
      <c r="BU338" s="121"/>
      <c r="BV338" s="121"/>
      <c r="BW338" s="121"/>
      <c r="BX338" s="121"/>
    </row>
    <row r="339" spans="2:76" s="343" customFormat="1" x14ac:dyDescent="0.2">
      <c r="B339" s="383"/>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1"/>
      <c r="AL339" s="121"/>
      <c r="AM339" s="121"/>
      <c r="AN339" s="121"/>
      <c r="AO339" s="121"/>
      <c r="AP339" s="121"/>
      <c r="AQ339" s="121"/>
      <c r="AR339" s="121"/>
      <c r="AS339" s="121"/>
      <c r="AT339" s="121"/>
      <c r="AU339" s="121"/>
      <c r="AV339" s="121"/>
      <c r="AW339" s="121"/>
      <c r="AX339" s="121"/>
      <c r="AY339" s="121"/>
      <c r="AZ339" s="121"/>
      <c r="BA339" s="121"/>
      <c r="BB339" s="121"/>
      <c r="BC339" s="121"/>
      <c r="BD339" s="121"/>
      <c r="BE339" s="121"/>
      <c r="BF339" s="121"/>
      <c r="BG339" s="121"/>
      <c r="BH339" s="121"/>
      <c r="BI339" s="121"/>
      <c r="BJ339" s="121"/>
      <c r="BK339" s="121"/>
      <c r="BL339" s="121"/>
      <c r="BM339" s="121"/>
      <c r="BN339" s="121"/>
      <c r="BO339" s="121"/>
      <c r="BP339" s="121"/>
      <c r="BQ339" s="121"/>
      <c r="BR339" s="121"/>
      <c r="BS339" s="121"/>
      <c r="BT339" s="121"/>
      <c r="BU339" s="121"/>
      <c r="BV339" s="121"/>
      <c r="BW339" s="121"/>
      <c r="BX339" s="121"/>
    </row>
    <row r="340" spans="2:76" s="343" customFormat="1" x14ac:dyDescent="0.2">
      <c r="B340" s="383"/>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c r="AN340" s="121"/>
      <c r="AO340" s="121"/>
      <c r="AP340" s="121"/>
      <c r="AQ340" s="121"/>
      <c r="AR340" s="121"/>
      <c r="AS340" s="121"/>
      <c r="AT340" s="121"/>
      <c r="AU340" s="121"/>
      <c r="AV340" s="121"/>
      <c r="AW340" s="121"/>
      <c r="AX340" s="121"/>
      <c r="AY340" s="121"/>
      <c r="AZ340" s="121"/>
      <c r="BA340" s="121"/>
      <c r="BB340" s="121"/>
      <c r="BC340" s="121"/>
      <c r="BD340" s="121"/>
      <c r="BE340" s="121"/>
      <c r="BF340" s="121"/>
      <c r="BG340" s="121"/>
      <c r="BH340" s="121"/>
      <c r="BI340" s="121"/>
      <c r="BJ340" s="121"/>
      <c r="BK340" s="121"/>
      <c r="BL340" s="121"/>
      <c r="BM340" s="121"/>
      <c r="BN340" s="121"/>
      <c r="BO340" s="121"/>
      <c r="BP340" s="121"/>
      <c r="BQ340" s="121"/>
      <c r="BR340" s="121"/>
      <c r="BS340" s="121"/>
      <c r="BT340" s="121"/>
      <c r="BU340" s="121"/>
      <c r="BV340" s="121"/>
      <c r="BW340" s="121"/>
      <c r="BX340" s="121"/>
    </row>
    <row r="341" spans="2:76" s="343" customFormat="1" x14ac:dyDescent="0.2">
      <c r="B341" s="383"/>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1"/>
      <c r="AL341" s="121"/>
      <c r="AM341" s="121"/>
      <c r="AN341" s="121"/>
      <c r="AO341" s="121"/>
      <c r="AP341" s="121"/>
      <c r="AQ341" s="121"/>
      <c r="AR341" s="121"/>
      <c r="AS341" s="121"/>
      <c r="AT341" s="121"/>
      <c r="AU341" s="121"/>
      <c r="AV341" s="121"/>
      <c r="AW341" s="121"/>
      <c r="AX341" s="121"/>
      <c r="AY341" s="121"/>
      <c r="AZ341" s="121"/>
      <c r="BA341" s="121"/>
      <c r="BB341" s="121"/>
      <c r="BC341" s="121"/>
      <c r="BD341" s="121"/>
      <c r="BE341" s="121"/>
      <c r="BF341" s="121"/>
      <c r="BG341" s="121"/>
      <c r="BH341" s="121"/>
      <c r="BI341" s="121"/>
      <c r="BJ341" s="121"/>
      <c r="BK341" s="121"/>
      <c r="BL341" s="121"/>
      <c r="BM341" s="121"/>
      <c r="BN341" s="121"/>
      <c r="BO341" s="121"/>
      <c r="BP341" s="121"/>
      <c r="BQ341" s="121"/>
      <c r="BR341" s="121"/>
      <c r="BS341" s="121"/>
      <c r="BT341" s="121"/>
      <c r="BU341" s="121"/>
      <c r="BV341" s="121"/>
      <c r="BW341" s="121"/>
      <c r="BX341" s="121"/>
    </row>
    <row r="342" spans="2:76" s="343" customFormat="1" x14ac:dyDescent="0.2">
      <c r="B342" s="383"/>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1"/>
      <c r="AN342" s="121"/>
      <c r="AO342" s="121"/>
      <c r="AP342" s="121"/>
      <c r="AQ342" s="121"/>
      <c r="AR342" s="121"/>
      <c r="AS342" s="121"/>
      <c r="AT342" s="121"/>
      <c r="AU342" s="121"/>
      <c r="AV342" s="121"/>
      <c r="AW342" s="121"/>
      <c r="AX342" s="121"/>
      <c r="AY342" s="121"/>
      <c r="AZ342" s="121"/>
      <c r="BA342" s="121"/>
      <c r="BB342" s="121"/>
      <c r="BC342" s="121"/>
      <c r="BD342" s="121"/>
      <c r="BE342" s="121"/>
      <c r="BF342" s="121"/>
      <c r="BG342" s="121"/>
      <c r="BH342" s="121"/>
      <c r="BI342" s="121"/>
      <c r="BJ342" s="121"/>
      <c r="BK342" s="121"/>
      <c r="BL342" s="121"/>
      <c r="BM342" s="121"/>
      <c r="BN342" s="121"/>
      <c r="BO342" s="121"/>
      <c r="BP342" s="121"/>
      <c r="BQ342" s="121"/>
      <c r="BR342" s="121"/>
      <c r="BS342" s="121"/>
      <c r="BT342" s="121"/>
      <c r="BU342" s="121"/>
      <c r="BV342" s="121"/>
      <c r="BW342" s="121"/>
      <c r="BX342" s="121"/>
    </row>
    <row r="343" spans="2:76" s="343" customFormat="1" x14ac:dyDescent="0.2">
      <c r="B343" s="383"/>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1"/>
      <c r="AL343" s="121"/>
      <c r="AM343" s="121"/>
      <c r="AN343" s="121"/>
      <c r="AO343" s="121"/>
      <c r="AP343" s="121"/>
      <c r="AQ343" s="121"/>
      <c r="AR343" s="121"/>
      <c r="AS343" s="121"/>
      <c r="AT343" s="121"/>
      <c r="AU343" s="121"/>
      <c r="AV343" s="121"/>
      <c r="AW343" s="121"/>
      <c r="AX343" s="121"/>
      <c r="AY343" s="121"/>
      <c r="AZ343" s="121"/>
      <c r="BA343" s="121"/>
      <c r="BB343" s="121"/>
      <c r="BC343" s="121"/>
      <c r="BD343" s="121"/>
      <c r="BE343" s="121"/>
      <c r="BF343" s="121"/>
      <c r="BG343" s="121"/>
      <c r="BH343" s="121"/>
      <c r="BI343" s="121"/>
      <c r="BJ343" s="121"/>
      <c r="BK343" s="121"/>
      <c r="BL343" s="121"/>
      <c r="BM343" s="121"/>
      <c r="BN343" s="121"/>
      <c r="BO343" s="121"/>
      <c r="BP343" s="121"/>
      <c r="BQ343" s="121"/>
      <c r="BR343" s="121"/>
      <c r="BS343" s="121"/>
      <c r="BT343" s="121"/>
      <c r="BU343" s="121"/>
      <c r="BV343" s="121"/>
      <c r="BW343" s="121"/>
      <c r="BX343" s="121"/>
    </row>
    <row r="344" spans="2:76" s="343" customFormat="1" x14ac:dyDescent="0.2">
      <c r="B344" s="383"/>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c r="AN344" s="121"/>
      <c r="AO344" s="121"/>
      <c r="AP344" s="121"/>
      <c r="AQ344" s="121"/>
      <c r="AR344" s="121"/>
      <c r="AS344" s="121"/>
      <c r="AT344" s="121"/>
      <c r="AU344" s="121"/>
      <c r="AV344" s="121"/>
      <c r="AW344" s="121"/>
      <c r="AX344" s="121"/>
      <c r="AY344" s="121"/>
      <c r="AZ344" s="121"/>
      <c r="BA344" s="121"/>
      <c r="BB344" s="121"/>
      <c r="BC344" s="121"/>
      <c r="BD344" s="121"/>
      <c r="BE344" s="121"/>
      <c r="BF344" s="121"/>
      <c r="BG344" s="121"/>
      <c r="BH344" s="121"/>
      <c r="BI344" s="121"/>
      <c r="BJ344" s="121"/>
      <c r="BK344" s="121"/>
      <c r="BL344" s="121"/>
      <c r="BM344" s="121"/>
      <c r="BN344" s="121"/>
      <c r="BO344" s="121"/>
      <c r="BP344" s="121"/>
      <c r="BQ344" s="121"/>
      <c r="BR344" s="121"/>
      <c r="BS344" s="121"/>
      <c r="BT344" s="121"/>
      <c r="BU344" s="121"/>
      <c r="BV344" s="121"/>
      <c r="BW344" s="121"/>
      <c r="BX344" s="121"/>
    </row>
    <row r="345" spans="2:76" s="343" customFormat="1" x14ac:dyDescent="0.2">
      <c r="B345" s="383"/>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1"/>
      <c r="AL345" s="121"/>
      <c r="AM345" s="121"/>
      <c r="AN345" s="121"/>
      <c r="AO345" s="121"/>
      <c r="AP345" s="121"/>
      <c r="AQ345" s="121"/>
      <c r="AR345" s="121"/>
      <c r="AS345" s="121"/>
      <c r="AT345" s="121"/>
      <c r="AU345" s="121"/>
      <c r="AV345" s="121"/>
      <c r="AW345" s="121"/>
      <c r="AX345" s="121"/>
      <c r="AY345" s="121"/>
      <c r="AZ345" s="121"/>
      <c r="BA345" s="121"/>
      <c r="BB345" s="121"/>
      <c r="BC345" s="121"/>
      <c r="BD345" s="121"/>
      <c r="BE345" s="121"/>
      <c r="BF345" s="121"/>
      <c r="BG345" s="121"/>
      <c r="BH345" s="121"/>
      <c r="BI345" s="121"/>
      <c r="BJ345" s="121"/>
      <c r="BK345" s="121"/>
      <c r="BL345" s="121"/>
      <c r="BM345" s="121"/>
      <c r="BN345" s="121"/>
      <c r="BO345" s="121"/>
      <c r="BP345" s="121"/>
      <c r="BQ345" s="121"/>
      <c r="BR345" s="121"/>
      <c r="BS345" s="121"/>
      <c r="BT345" s="121"/>
      <c r="BU345" s="121"/>
      <c r="BV345" s="121"/>
      <c r="BW345" s="121"/>
      <c r="BX345" s="121"/>
    </row>
    <row r="346" spans="2:76" s="343" customFormat="1" x14ac:dyDescent="0.2">
      <c r="B346" s="383"/>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1"/>
      <c r="AN346" s="121"/>
      <c r="AO346" s="121"/>
      <c r="AP346" s="121"/>
      <c r="AQ346" s="121"/>
      <c r="AR346" s="121"/>
      <c r="AS346" s="121"/>
      <c r="AT346" s="121"/>
      <c r="AU346" s="121"/>
      <c r="AV346" s="121"/>
      <c r="AW346" s="121"/>
      <c r="AX346" s="121"/>
      <c r="AY346" s="121"/>
      <c r="AZ346" s="121"/>
      <c r="BA346" s="121"/>
      <c r="BB346" s="121"/>
      <c r="BC346" s="121"/>
      <c r="BD346" s="121"/>
      <c r="BE346" s="121"/>
      <c r="BF346" s="121"/>
      <c r="BG346" s="121"/>
      <c r="BH346" s="121"/>
      <c r="BI346" s="121"/>
      <c r="BJ346" s="121"/>
      <c r="BK346" s="121"/>
      <c r="BL346" s="121"/>
      <c r="BM346" s="121"/>
      <c r="BN346" s="121"/>
      <c r="BO346" s="121"/>
      <c r="BP346" s="121"/>
      <c r="BQ346" s="121"/>
      <c r="BR346" s="121"/>
      <c r="BS346" s="121"/>
      <c r="BT346" s="121"/>
      <c r="BU346" s="121"/>
      <c r="BV346" s="121"/>
      <c r="BW346" s="121"/>
      <c r="BX346" s="121"/>
    </row>
    <row r="347" spans="2:76" s="343" customFormat="1" x14ac:dyDescent="0.2">
      <c r="B347" s="383"/>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c r="AN347" s="121"/>
      <c r="AO347" s="121"/>
      <c r="AP347" s="121"/>
      <c r="AQ347" s="121"/>
      <c r="AR347" s="121"/>
      <c r="AS347" s="121"/>
      <c r="AT347" s="121"/>
      <c r="AU347" s="121"/>
      <c r="AV347" s="121"/>
      <c r="AW347" s="121"/>
      <c r="AX347" s="121"/>
      <c r="AY347" s="121"/>
      <c r="AZ347" s="121"/>
      <c r="BA347" s="121"/>
      <c r="BB347" s="121"/>
      <c r="BC347" s="121"/>
      <c r="BD347" s="121"/>
      <c r="BE347" s="121"/>
      <c r="BF347" s="121"/>
      <c r="BG347" s="121"/>
      <c r="BH347" s="121"/>
      <c r="BI347" s="121"/>
      <c r="BJ347" s="121"/>
      <c r="BK347" s="121"/>
      <c r="BL347" s="121"/>
      <c r="BM347" s="121"/>
      <c r="BN347" s="121"/>
      <c r="BO347" s="121"/>
      <c r="BP347" s="121"/>
      <c r="BQ347" s="121"/>
      <c r="BR347" s="121"/>
      <c r="BS347" s="121"/>
      <c r="BT347" s="121"/>
      <c r="BU347" s="121"/>
      <c r="BV347" s="121"/>
      <c r="BW347" s="121"/>
      <c r="BX347" s="121"/>
    </row>
    <row r="348" spans="2:76" s="343" customFormat="1" x14ac:dyDescent="0.2">
      <c r="B348" s="383"/>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1"/>
      <c r="AL348" s="121"/>
      <c r="AM348" s="121"/>
      <c r="AN348" s="121"/>
      <c r="AO348" s="121"/>
      <c r="AP348" s="121"/>
      <c r="AQ348" s="121"/>
      <c r="AR348" s="121"/>
      <c r="AS348" s="121"/>
      <c r="AT348" s="121"/>
      <c r="AU348" s="121"/>
      <c r="AV348" s="121"/>
      <c r="AW348" s="121"/>
      <c r="AX348" s="121"/>
      <c r="AY348" s="121"/>
      <c r="AZ348" s="121"/>
      <c r="BA348" s="121"/>
      <c r="BB348" s="121"/>
      <c r="BC348" s="121"/>
      <c r="BD348" s="121"/>
      <c r="BE348" s="121"/>
      <c r="BF348" s="121"/>
      <c r="BG348" s="121"/>
      <c r="BH348" s="121"/>
      <c r="BI348" s="121"/>
      <c r="BJ348" s="121"/>
      <c r="BK348" s="121"/>
      <c r="BL348" s="121"/>
      <c r="BM348" s="121"/>
      <c r="BN348" s="121"/>
      <c r="BO348" s="121"/>
      <c r="BP348" s="121"/>
      <c r="BQ348" s="121"/>
      <c r="BR348" s="121"/>
      <c r="BS348" s="121"/>
      <c r="BT348" s="121"/>
      <c r="BU348" s="121"/>
      <c r="BV348" s="121"/>
      <c r="BW348" s="121"/>
      <c r="BX348" s="121"/>
    </row>
    <row r="349" spans="2:76" s="343" customFormat="1" x14ac:dyDescent="0.2">
      <c r="B349" s="383"/>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c r="AN349" s="121"/>
      <c r="AO349" s="121"/>
      <c r="AP349" s="121"/>
      <c r="AQ349" s="121"/>
      <c r="AR349" s="121"/>
      <c r="AS349" s="121"/>
      <c r="AT349" s="121"/>
      <c r="AU349" s="121"/>
      <c r="AV349" s="121"/>
      <c r="AW349" s="121"/>
      <c r="AX349" s="121"/>
      <c r="AY349" s="121"/>
      <c r="AZ349" s="121"/>
      <c r="BA349" s="121"/>
      <c r="BB349" s="121"/>
      <c r="BC349" s="121"/>
      <c r="BD349" s="121"/>
      <c r="BE349" s="121"/>
      <c r="BF349" s="121"/>
      <c r="BG349" s="121"/>
      <c r="BH349" s="121"/>
      <c r="BI349" s="121"/>
      <c r="BJ349" s="121"/>
      <c r="BK349" s="121"/>
      <c r="BL349" s="121"/>
      <c r="BM349" s="121"/>
      <c r="BN349" s="121"/>
      <c r="BO349" s="121"/>
      <c r="BP349" s="121"/>
      <c r="BQ349" s="121"/>
      <c r="BR349" s="121"/>
      <c r="BS349" s="121"/>
      <c r="BT349" s="121"/>
      <c r="BU349" s="121"/>
      <c r="BV349" s="121"/>
      <c r="BW349" s="121"/>
      <c r="BX349" s="121"/>
    </row>
    <row r="350" spans="2:76" s="343" customFormat="1" x14ac:dyDescent="0.2">
      <c r="B350" s="383"/>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c r="AN350" s="121"/>
      <c r="AO350" s="121"/>
      <c r="AP350" s="121"/>
      <c r="AQ350" s="121"/>
      <c r="AR350" s="121"/>
      <c r="AS350" s="121"/>
      <c r="AT350" s="121"/>
      <c r="AU350" s="121"/>
      <c r="AV350" s="121"/>
      <c r="AW350" s="121"/>
      <c r="AX350" s="121"/>
      <c r="AY350" s="121"/>
      <c r="AZ350" s="121"/>
      <c r="BA350" s="121"/>
      <c r="BB350" s="121"/>
      <c r="BC350" s="121"/>
      <c r="BD350" s="121"/>
      <c r="BE350" s="121"/>
      <c r="BF350" s="121"/>
      <c r="BG350" s="121"/>
      <c r="BH350" s="121"/>
      <c r="BI350" s="121"/>
      <c r="BJ350" s="121"/>
      <c r="BK350" s="121"/>
      <c r="BL350" s="121"/>
      <c r="BM350" s="121"/>
      <c r="BN350" s="121"/>
      <c r="BO350" s="121"/>
      <c r="BP350" s="121"/>
      <c r="BQ350" s="121"/>
      <c r="BR350" s="121"/>
      <c r="BS350" s="121"/>
      <c r="BT350" s="121"/>
      <c r="BU350" s="121"/>
      <c r="BV350" s="121"/>
      <c r="BW350" s="121"/>
      <c r="BX350" s="121"/>
    </row>
    <row r="351" spans="2:76" s="343" customFormat="1" x14ac:dyDescent="0.2">
      <c r="B351" s="383"/>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c r="AN351" s="121"/>
      <c r="AO351" s="121"/>
      <c r="AP351" s="121"/>
      <c r="AQ351" s="121"/>
      <c r="AR351" s="121"/>
      <c r="AS351" s="121"/>
      <c r="AT351" s="121"/>
      <c r="AU351" s="121"/>
      <c r="AV351" s="121"/>
      <c r="AW351" s="121"/>
      <c r="AX351" s="121"/>
      <c r="AY351" s="121"/>
      <c r="AZ351" s="121"/>
      <c r="BA351" s="121"/>
      <c r="BB351" s="121"/>
      <c r="BC351" s="121"/>
      <c r="BD351" s="121"/>
      <c r="BE351" s="121"/>
      <c r="BF351" s="121"/>
      <c r="BG351" s="121"/>
      <c r="BH351" s="121"/>
      <c r="BI351" s="121"/>
      <c r="BJ351" s="121"/>
      <c r="BK351" s="121"/>
      <c r="BL351" s="121"/>
      <c r="BM351" s="121"/>
      <c r="BN351" s="121"/>
      <c r="BO351" s="121"/>
      <c r="BP351" s="121"/>
      <c r="BQ351" s="121"/>
      <c r="BR351" s="121"/>
      <c r="BS351" s="121"/>
      <c r="BT351" s="121"/>
      <c r="BU351" s="121"/>
      <c r="BV351" s="121"/>
      <c r="BW351" s="121"/>
      <c r="BX351" s="121"/>
    </row>
    <row r="352" spans="2:76" s="343" customFormat="1" x14ac:dyDescent="0.2">
      <c r="B352" s="383"/>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1"/>
      <c r="AL352" s="121"/>
      <c r="AM352" s="121"/>
      <c r="AN352" s="121"/>
      <c r="AO352" s="121"/>
      <c r="AP352" s="121"/>
      <c r="AQ352" s="121"/>
      <c r="AR352" s="121"/>
      <c r="AS352" s="121"/>
      <c r="AT352" s="121"/>
      <c r="AU352" s="121"/>
      <c r="AV352" s="121"/>
      <c r="AW352" s="121"/>
      <c r="AX352" s="121"/>
      <c r="AY352" s="121"/>
      <c r="AZ352" s="121"/>
      <c r="BA352" s="121"/>
      <c r="BB352" s="121"/>
      <c r="BC352" s="121"/>
      <c r="BD352" s="121"/>
      <c r="BE352" s="121"/>
      <c r="BF352" s="121"/>
      <c r="BG352" s="121"/>
      <c r="BH352" s="121"/>
      <c r="BI352" s="121"/>
      <c r="BJ352" s="121"/>
      <c r="BK352" s="121"/>
      <c r="BL352" s="121"/>
      <c r="BM352" s="121"/>
      <c r="BN352" s="121"/>
      <c r="BO352" s="121"/>
      <c r="BP352" s="121"/>
      <c r="BQ352" s="121"/>
      <c r="BR352" s="121"/>
      <c r="BS352" s="121"/>
      <c r="BT352" s="121"/>
      <c r="BU352" s="121"/>
      <c r="BV352" s="121"/>
      <c r="BW352" s="121"/>
      <c r="BX352" s="121"/>
    </row>
    <row r="353" spans="2:76" s="343" customFormat="1" x14ac:dyDescent="0.2">
      <c r="B353" s="383"/>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1"/>
      <c r="AN353" s="121"/>
      <c r="AO353" s="121"/>
      <c r="AP353" s="121"/>
      <c r="AQ353" s="121"/>
      <c r="AR353" s="121"/>
      <c r="AS353" s="121"/>
      <c r="AT353" s="121"/>
      <c r="AU353" s="121"/>
      <c r="AV353" s="121"/>
      <c r="AW353" s="121"/>
      <c r="AX353" s="121"/>
      <c r="AY353" s="121"/>
      <c r="AZ353" s="121"/>
      <c r="BA353" s="121"/>
      <c r="BB353" s="121"/>
      <c r="BC353" s="121"/>
      <c r="BD353" s="121"/>
      <c r="BE353" s="121"/>
      <c r="BF353" s="121"/>
      <c r="BG353" s="121"/>
      <c r="BH353" s="121"/>
      <c r="BI353" s="121"/>
      <c r="BJ353" s="121"/>
      <c r="BK353" s="121"/>
      <c r="BL353" s="121"/>
      <c r="BM353" s="121"/>
      <c r="BN353" s="121"/>
      <c r="BO353" s="121"/>
      <c r="BP353" s="121"/>
      <c r="BQ353" s="121"/>
      <c r="BR353" s="121"/>
      <c r="BS353" s="121"/>
      <c r="BT353" s="121"/>
      <c r="BU353" s="121"/>
      <c r="BV353" s="121"/>
      <c r="BW353" s="121"/>
      <c r="BX353" s="121"/>
    </row>
    <row r="354" spans="2:76" s="343" customFormat="1" x14ac:dyDescent="0.2">
      <c r="B354" s="383"/>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1"/>
      <c r="AN354" s="121"/>
      <c r="AO354" s="121"/>
      <c r="AP354" s="121"/>
      <c r="AQ354" s="121"/>
      <c r="AR354" s="121"/>
      <c r="AS354" s="121"/>
      <c r="AT354" s="121"/>
      <c r="AU354" s="121"/>
      <c r="AV354" s="121"/>
      <c r="AW354" s="121"/>
      <c r="AX354" s="121"/>
      <c r="AY354" s="121"/>
      <c r="AZ354" s="121"/>
      <c r="BA354" s="121"/>
      <c r="BB354" s="121"/>
      <c r="BC354" s="121"/>
      <c r="BD354" s="121"/>
      <c r="BE354" s="121"/>
      <c r="BF354" s="121"/>
      <c r="BG354" s="121"/>
      <c r="BH354" s="121"/>
      <c r="BI354" s="121"/>
      <c r="BJ354" s="121"/>
      <c r="BK354" s="121"/>
      <c r="BL354" s="121"/>
      <c r="BM354" s="121"/>
      <c r="BN354" s="121"/>
      <c r="BO354" s="121"/>
      <c r="BP354" s="121"/>
      <c r="BQ354" s="121"/>
      <c r="BR354" s="121"/>
      <c r="BS354" s="121"/>
      <c r="BT354" s="121"/>
      <c r="BU354" s="121"/>
      <c r="BV354" s="121"/>
      <c r="BW354" s="121"/>
      <c r="BX354" s="121"/>
    </row>
    <row r="355" spans="2:76" s="343" customFormat="1" x14ac:dyDescent="0.2">
      <c r="B355" s="383"/>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1"/>
      <c r="AL355" s="121"/>
      <c r="AM355" s="121"/>
      <c r="AN355" s="121"/>
      <c r="AO355" s="121"/>
      <c r="AP355" s="121"/>
      <c r="AQ355" s="121"/>
      <c r="AR355" s="121"/>
      <c r="AS355" s="121"/>
      <c r="AT355" s="121"/>
      <c r="AU355" s="121"/>
      <c r="AV355" s="121"/>
      <c r="AW355" s="121"/>
      <c r="AX355" s="121"/>
      <c r="AY355" s="121"/>
      <c r="AZ355" s="121"/>
      <c r="BA355" s="121"/>
      <c r="BB355" s="121"/>
      <c r="BC355" s="121"/>
      <c r="BD355" s="121"/>
      <c r="BE355" s="121"/>
      <c r="BF355" s="121"/>
      <c r="BG355" s="121"/>
      <c r="BH355" s="121"/>
      <c r="BI355" s="121"/>
      <c r="BJ355" s="121"/>
      <c r="BK355" s="121"/>
      <c r="BL355" s="121"/>
      <c r="BM355" s="121"/>
      <c r="BN355" s="121"/>
      <c r="BO355" s="121"/>
      <c r="BP355" s="121"/>
      <c r="BQ355" s="121"/>
      <c r="BR355" s="121"/>
      <c r="BS355" s="121"/>
      <c r="BT355" s="121"/>
      <c r="BU355" s="121"/>
      <c r="BV355" s="121"/>
      <c r="BW355" s="121"/>
      <c r="BX355" s="121"/>
    </row>
    <row r="356" spans="2:76" s="343" customFormat="1" x14ac:dyDescent="0.2">
      <c r="B356" s="383"/>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1"/>
      <c r="AL356" s="121"/>
      <c r="AM356" s="121"/>
      <c r="AN356" s="121"/>
      <c r="AO356" s="121"/>
      <c r="AP356" s="121"/>
      <c r="AQ356" s="121"/>
      <c r="AR356" s="121"/>
      <c r="AS356" s="121"/>
      <c r="AT356" s="121"/>
      <c r="AU356" s="121"/>
      <c r="AV356" s="121"/>
      <c r="AW356" s="121"/>
      <c r="AX356" s="121"/>
      <c r="AY356" s="121"/>
      <c r="AZ356" s="121"/>
      <c r="BA356" s="121"/>
      <c r="BB356" s="121"/>
      <c r="BC356" s="121"/>
      <c r="BD356" s="121"/>
      <c r="BE356" s="121"/>
      <c r="BF356" s="121"/>
      <c r="BG356" s="121"/>
      <c r="BH356" s="121"/>
      <c r="BI356" s="121"/>
      <c r="BJ356" s="121"/>
      <c r="BK356" s="121"/>
      <c r="BL356" s="121"/>
      <c r="BM356" s="121"/>
      <c r="BN356" s="121"/>
      <c r="BO356" s="121"/>
      <c r="BP356" s="121"/>
      <c r="BQ356" s="121"/>
      <c r="BR356" s="121"/>
      <c r="BS356" s="121"/>
      <c r="BT356" s="121"/>
      <c r="BU356" s="121"/>
      <c r="BV356" s="121"/>
      <c r="BW356" s="121"/>
      <c r="BX356" s="121"/>
    </row>
    <row r="357" spans="2:76" s="343" customFormat="1" x14ac:dyDescent="0.2">
      <c r="B357" s="383"/>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1"/>
      <c r="AL357" s="121"/>
      <c r="AM357" s="121"/>
      <c r="AN357" s="121"/>
      <c r="AO357" s="121"/>
      <c r="AP357" s="121"/>
      <c r="AQ357" s="121"/>
      <c r="AR357" s="121"/>
      <c r="AS357" s="121"/>
      <c r="AT357" s="121"/>
      <c r="AU357" s="121"/>
      <c r="AV357" s="121"/>
      <c r="AW357" s="121"/>
      <c r="AX357" s="121"/>
      <c r="AY357" s="121"/>
      <c r="AZ357" s="121"/>
      <c r="BA357" s="121"/>
      <c r="BB357" s="121"/>
      <c r="BC357" s="121"/>
      <c r="BD357" s="121"/>
      <c r="BE357" s="121"/>
      <c r="BF357" s="121"/>
      <c r="BG357" s="121"/>
      <c r="BH357" s="121"/>
      <c r="BI357" s="121"/>
      <c r="BJ357" s="121"/>
      <c r="BK357" s="121"/>
      <c r="BL357" s="121"/>
      <c r="BM357" s="121"/>
      <c r="BN357" s="121"/>
      <c r="BO357" s="121"/>
      <c r="BP357" s="121"/>
      <c r="BQ357" s="121"/>
      <c r="BR357" s="121"/>
      <c r="BS357" s="121"/>
      <c r="BT357" s="121"/>
      <c r="BU357" s="121"/>
      <c r="BV357" s="121"/>
      <c r="BW357" s="121"/>
      <c r="BX357" s="121"/>
    </row>
    <row r="358" spans="2:76" s="343" customFormat="1" x14ac:dyDescent="0.2">
      <c r="B358" s="383"/>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1"/>
      <c r="AN358" s="121"/>
      <c r="AO358" s="121"/>
      <c r="AP358" s="121"/>
      <c r="AQ358" s="121"/>
      <c r="AR358" s="121"/>
      <c r="AS358" s="121"/>
      <c r="AT358" s="121"/>
      <c r="AU358" s="121"/>
      <c r="AV358" s="121"/>
      <c r="AW358" s="121"/>
      <c r="AX358" s="121"/>
      <c r="AY358" s="121"/>
      <c r="AZ358" s="121"/>
      <c r="BA358" s="121"/>
      <c r="BB358" s="121"/>
      <c r="BC358" s="121"/>
      <c r="BD358" s="121"/>
      <c r="BE358" s="121"/>
      <c r="BF358" s="121"/>
      <c r="BG358" s="121"/>
      <c r="BH358" s="121"/>
      <c r="BI358" s="121"/>
      <c r="BJ358" s="121"/>
      <c r="BK358" s="121"/>
      <c r="BL358" s="121"/>
      <c r="BM358" s="121"/>
      <c r="BN358" s="121"/>
      <c r="BO358" s="121"/>
      <c r="BP358" s="121"/>
      <c r="BQ358" s="121"/>
      <c r="BR358" s="121"/>
      <c r="BS358" s="121"/>
      <c r="BT358" s="121"/>
      <c r="BU358" s="121"/>
      <c r="BV358" s="121"/>
      <c r="BW358" s="121"/>
      <c r="BX358" s="121"/>
    </row>
    <row r="359" spans="2:76" s="343" customFormat="1" x14ac:dyDescent="0.2">
      <c r="B359" s="383"/>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1"/>
      <c r="AL359" s="121"/>
      <c r="AM359" s="121"/>
      <c r="AN359" s="121"/>
      <c r="AO359" s="121"/>
      <c r="AP359" s="121"/>
      <c r="AQ359" s="121"/>
      <c r="AR359" s="121"/>
      <c r="AS359" s="121"/>
      <c r="AT359" s="121"/>
      <c r="AU359" s="121"/>
      <c r="AV359" s="121"/>
      <c r="AW359" s="121"/>
      <c r="AX359" s="121"/>
      <c r="AY359" s="121"/>
      <c r="AZ359" s="121"/>
      <c r="BA359" s="121"/>
      <c r="BB359" s="121"/>
      <c r="BC359" s="121"/>
      <c r="BD359" s="121"/>
      <c r="BE359" s="121"/>
      <c r="BF359" s="121"/>
      <c r="BG359" s="121"/>
      <c r="BH359" s="121"/>
      <c r="BI359" s="121"/>
      <c r="BJ359" s="121"/>
      <c r="BK359" s="121"/>
      <c r="BL359" s="121"/>
      <c r="BM359" s="121"/>
      <c r="BN359" s="121"/>
      <c r="BO359" s="121"/>
      <c r="BP359" s="121"/>
      <c r="BQ359" s="121"/>
      <c r="BR359" s="121"/>
      <c r="BS359" s="121"/>
      <c r="BT359" s="121"/>
      <c r="BU359" s="121"/>
      <c r="BV359" s="121"/>
      <c r="BW359" s="121"/>
      <c r="BX359" s="121"/>
    </row>
    <row r="360" spans="2:76" s="343" customFormat="1" x14ac:dyDescent="0.2">
      <c r="B360" s="383"/>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1"/>
      <c r="AL360" s="121"/>
      <c r="AM360" s="121"/>
      <c r="AN360" s="121"/>
      <c r="AO360" s="121"/>
      <c r="AP360" s="121"/>
      <c r="AQ360" s="121"/>
      <c r="AR360" s="121"/>
      <c r="AS360" s="121"/>
      <c r="AT360" s="121"/>
      <c r="AU360" s="121"/>
      <c r="AV360" s="121"/>
      <c r="AW360" s="121"/>
      <c r="AX360" s="121"/>
      <c r="AY360" s="121"/>
      <c r="AZ360" s="121"/>
      <c r="BA360" s="121"/>
      <c r="BB360" s="121"/>
      <c r="BC360" s="121"/>
      <c r="BD360" s="121"/>
      <c r="BE360" s="121"/>
      <c r="BF360" s="121"/>
      <c r="BG360" s="121"/>
      <c r="BH360" s="121"/>
      <c r="BI360" s="121"/>
      <c r="BJ360" s="121"/>
      <c r="BK360" s="121"/>
      <c r="BL360" s="121"/>
      <c r="BM360" s="121"/>
      <c r="BN360" s="121"/>
      <c r="BO360" s="121"/>
      <c r="BP360" s="121"/>
      <c r="BQ360" s="121"/>
      <c r="BR360" s="121"/>
      <c r="BS360" s="121"/>
      <c r="BT360" s="121"/>
      <c r="BU360" s="121"/>
      <c r="BV360" s="121"/>
      <c r="BW360" s="121"/>
      <c r="BX360" s="121"/>
    </row>
    <row r="361" spans="2:76" s="343" customFormat="1" x14ac:dyDescent="0.2">
      <c r="B361" s="383"/>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1"/>
      <c r="AL361" s="121"/>
      <c r="AM361" s="121"/>
      <c r="AN361" s="121"/>
      <c r="AO361" s="121"/>
      <c r="AP361" s="121"/>
      <c r="AQ361" s="121"/>
      <c r="AR361" s="121"/>
      <c r="AS361" s="121"/>
      <c r="AT361" s="121"/>
      <c r="AU361" s="121"/>
      <c r="AV361" s="121"/>
      <c r="AW361" s="121"/>
      <c r="AX361" s="121"/>
      <c r="AY361" s="121"/>
      <c r="AZ361" s="121"/>
      <c r="BA361" s="121"/>
      <c r="BB361" s="121"/>
      <c r="BC361" s="121"/>
      <c r="BD361" s="121"/>
      <c r="BE361" s="121"/>
      <c r="BF361" s="121"/>
      <c r="BG361" s="121"/>
      <c r="BH361" s="121"/>
      <c r="BI361" s="121"/>
      <c r="BJ361" s="121"/>
      <c r="BK361" s="121"/>
      <c r="BL361" s="121"/>
      <c r="BM361" s="121"/>
      <c r="BN361" s="121"/>
      <c r="BO361" s="121"/>
      <c r="BP361" s="121"/>
      <c r="BQ361" s="121"/>
      <c r="BR361" s="121"/>
      <c r="BS361" s="121"/>
      <c r="BT361" s="121"/>
      <c r="BU361" s="121"/>
      <c r="BV361" s="121"/>
      <c r="BW361" s="121"/>
      <c r="BX361" s="121"/>
    </row>
    <row r="362" spans="2:76" s="343" customFormat="1" x14ac:dyDescent="0.2">
      <c r="B362" s="383"/>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1"/>
      <c r="AL362" s="121"/>
      <c r="AM362" s="121"/>
      <c r="AN362" s="121"/>
      <c r="AO362" s="121"/>
      <c r="AP362" s="121"/>
      <c r="AQ362" s="121"/>
      <c r="AR362" s="121"/>
      <c r="AS362" s="121"/>
      <c r="AT362" s="121"/>
      <c r="AU362" s="121"/>
      <c r="AV362" s="121"/>
      <c r="AW362" s="121"/>
      <c r="AX362" s="121"/>
      <c r="AY362" s="121"/>
      <c r="AZ362" s="121"/>
      <c r="BA362" s="121"/>
      <c r="BB362" s="121"/>
      <c r="BC362" s="121"/>
      <c r="BD362" s="121"/>
      <c r="BE362" s="121"/>
      <c r="BF362" s="121"/>
      <c r="BG362" s="121"/>
      <c r="BH362" s="121"/>
      <c r="BI362" s="121"/>
      <c r="BJ362" s="121"/>
      <c r="BK362" s="121"/>
      <c r="BL362" s="121"/>
      <c r="BM362" s="121"/>
      <c r="BN362" s="121"/>
      <c r="BO362" s="121"/>
      <c r="BP362" s="121"/>
      <c r="BQ362" s="121"/>
      <c r="BR362" s="121"/>
      <c r="BS362" s="121"/>
      <c r="BT362" s="121"/>
      <c r="BU362" s="121"/>
      <c r="BV362" s="121"/>
      <c r="BW362" s="121"/>
      <c r="BX362" s="121"/>
    </row>
    <row r="363" spans="2:76" s="343" customFormat="1" x14ac:dyDescent="0.2">
      <c r="B363" s="383"/>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1"/>
      <c r="AL363" s="121"/>
      <c r="AM363" s="121"/>
      <c r="AN363" s="121"/>
      <c r="AO363" s="121"/>
      <c r="AP363" s="121"/>
      <c r="AQ363" s="121"/>
      <c r="AR363" s="121"/>
      <c r="AS363" s="121"/>
      <c r="AT363" s="121"/>
      <c r="AU363" s="121"/>
      <c r="AV363" s="121"/>
      <c r="AW363" s="121"/>
      <c r="AX363" s="121"/>
      <c r="AY363" s="121"/>
      <c r="AZ363" s="121"/>
      <c r="BA363" s="121"/>
      <c r="BB363" s="121"/>
      <c r="BC363" s="121"/>
      <c r="BD363" s="121"/>
      <c r="BE363" s="121"/>
      <c r="BF363" s="121"/>
      <c r="BG363" s="121"/>
      <c r="BH363" s="121"/>
      <c r="BI363" s="121"/>
      <c r="BJ363" s="121"/>
      <c r="BK363" s="121"/>
      <c r="BL363" s="121"/>
      <c r="BM363" s="121"/>
      <c r="BN363" s="121"/>
      <c r="BO363" s="121"/>
      <c r="BP363" s="121"/>
      <c r="BQ363" s="121"/>
      <c r="BR363" s="121"/>
      <c r="BS363" s="121"/>
      <c r="BT363" s="121"/>
      <c r="BU363" s="121"/>
      <c r="BV363" s="121"/>
      <c r="BW363" s="121"/>
      <c r="BX363" s="121"/>
    </row>
    <row r="364" spans="2:76" s="343" customFormat="1" x14ac:dyDescent="0.2">
      <c r="B364" s="383"/>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1"/>
      <c r="AL364" s="121"/>
      <c r="AM364" s="121"/>
      <c r="AN364" s="121"/>
      <c r="AO364" s="121"/>
      <c r="AP364" s="121"/>
      <c r="AQ364" s="121"/>
      <c r="AR364" s="121"/>
      <c r="AS364" s="121"/>
      <c r="AT364" s="121"/>
      <c r="AU364" s="121"/>
      <c r="AV364" s="121"/>
      <c r="AW364" s="121"/>
      <c r="AX364" s="121"/>
      <c r="AY364" s="121"/>
      <c r="AZ364" s="121"/>
      <c r="BA364" s="121"/>
      <c r="BB364" s="121"/>
      <c r="BC364" s="121"/>
      <c r="BD364" s="121"/>
      <c r="BE364" s="121"/>
      <c r="BF364" s="121"/>
      <c r="BG364" s="121"/>
      <c r="BH364" s="121"/>
      <c r="BI364" s="121"/>
      <c r="BJ364" s="121"/>
      <c r="BK364" s="121"/>
      <c r="BL364" s="121"/>
      <c r="BM364" s="121"/>
      <c r="BN364" s="121"/>
      <c r="BO364" s="121"/>
      <c r="BP364" s="121"/>
      <c r="BQ364" s="121"/>
      <c r="BR364" s="121"/>
      <c r="BS364" s="121"/>
      <c r="BT364" s="121"/>
      <c r="BU364" s="121"/>
      <c r="BV364" s="121"/>
      <c r="BW364" s="121"/>
      <c r="BX364" s="121"/>
    </row>
    <row r="365" spans="2:76" s="343" customFormat="1" x14ac:dyDescent="0.2">
      <c r="B365" s="383"/>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1"/>
      <c r="AN365" s="121"/>
      <c r="AO365" s="121"/>
      <c r="AP365" s="121"/>
      <c r="AQ365" s="121"/>
      <c r="AR365" s="121"/>
      <c r="AS365" s="121"/>
      <c r="AT365" s="121"/>
      <c r="AU365" s="121"/>
      <c r="AV365" s="121"/>
      <c r="AW365" s="121"/>
      <c r="AX365" s="121"/>
      <c r="AY365" s="121"/>
      <c r="AZ365" s="121"/>
      <c r="BA365" s="121"/>
      <c r="BB365" s="121"/>
      <c r="BC365" s="121"/>
      <c r="BD365" s="121"/>
      <c r="BE365" s="121"/>
      <c r="BF365" s="121"/>
      <c r="BG365" s="121"/>
      <c r="BH365" s="121"/>
      <c r="BI365" s="121"/>
      <c r="BJ365" s="121"/>
      <c r="BK365" s="121"/>
      <c r="BL365" s="121"/>
      <c r="BM365" s="121"/>
      <c r="BN365" s="121"/>
      <c r="BO365" s="121"/>
      <c r="BP365" s="121"/>
      <c r="BQ365" s="121"/>
      <c r="BR365" s="121"/>
      <c r="BS365" s="121"/>
      <c r="BT365" s="121"/>
      <c r="BU365" s="121"/>
      <c r="BV365" s="121"/>
      <c r="BW365" s="121"/>
      <c r="BX365" s="121"/>
    </row>
    <row r="366" spans="2:76" s="343" customFormat="1" x14ac:dyDescent="0.2">
      <c r="B366" s="383"/>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1"/>
      <c r="AL366" s="121"/>
      <c r="AM366" s="121"/>
      <c r="AN366" s="121"/>
      <c r="AO366" s="121"/>
      <c r="AP366" s="121"/>
      <c r="AQ366" s="121"/>
      <c r="AR366" s="121"/>
      <c r="AS366" s="121"/>
      <c r="AT366" s="121"/>
      <c r="AU366" s="121"/>
      <c r="AV366" s="121"/>
      <c r="AW366" s="121"/>
      <c r="AX366" s="121"/>
      <c r="AY366" s="121"/>
      <c r="AZ366" s="121"/>
      <c r="BA366" s="121"/>
      <c r="BB366" s="121"/>
      <c r="BC366" s="121"/>
      <c r="BD366" s="121"/>
      <c r="BE366" s="121"/>
      <c r="BF366" s="121"/>
      <c r="BG366" s="121"/>
      <c r="BH366" s="121"/>
      <c r="BI366" s="121"/>
      <c r="BJ366" s="121"/>
      <c r="BK366" s="121"/>
      <c r="BL366" s="121"/>
      <c r="BM366" s="121"/>
      <c r="BN366" s="121"/>
      <c r="BO366" s="121"/>
      <c r="BP366" s="121"/>
      <c r="BQ366" s="121"/>
      <c r="BR366" s="121"/>
      <c r="BS366" s="121"/>
      <c r="BT366" s="121"/>
      <c r="BU366" s="121"/>
      <c r="BV366" s="121"/>
      <c r="BW366" s="121"/>
      <c r="BX366" s="121"/>
    </row>
    <row r="367" spans="2:76" s="343" customFormat="1" x14ac:dyDescent="0.2">
      <c r="B367" s="383"/>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1"/>
      <c r="AY367" s="121"/>
      <c r="AZ367" s="121"/>
      <c r="BA367" s="121"/>
      <c r="BB367" s="121"/>
      <c r="BC367" s="121"/>
      <c r="BD367" s="121"/>
      <c r="BE367" s="121"/>
      <c r="BF367" s="121"/>
      <c r="BG367" s="121"/>
      <c r="BH367" s="121"/>
      <c r="BI367" s="121"/>
      <c r="BJ367" s="121"/>
      <c r="BK367" s="121"/>
      <c r="BL367" s="121"/>
      <c r="BM367" s="121"/>
      <c r="BN367" s="121"/>
      <c r="BO367" s="121"/>
      <c r="BP367" s="121"/>
      <c r="BQ367" s="121"/>
      <c r="BR367" s="121"/>
      <c r="BS367" s="121"/>
      <c r="BT367" s="121"/>
      <c r="BU367" s="121"/>
      <c r="BV367" s="121"/>
      <c r="BW367" s="121"/>
      <c r="BX367" s="121"/>
    </row>
    <row r="368" spans="2:76" s="343" customFormat="1" x14ac:dyDescent="0.2">
      <c r="B368" s="383"/>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1"/>
      <c r="AY368" s="121"/>
      <c r="AZ368" s="121"/>
      <c r="BA368" s="121"/>
      <c r="BB368" s="121"/>
      <c r="BC368" s="121"/>
      <c r="BD368" s="121"/>
      <c r="BE368" s="121"/>
      <c r="BF368" s="121"/>
      <c r="BG368" s="121"/>
      <c r="BH368" s="121"/>
      <c r="BI368" s="121"/>
      <c r="BJ368" s="121"/>
      <c r="BK368" s="121"/>
      <c r="BL368" s="121"/>
      <c r="BM368" s="121"/>
      <c r="BN368" s="121"/>
      <c r="BO368" s="121"/>
      <c r="BP368" s="121"/>
      <c r="BQ368" s="121"/>
      <c r="BR368" s="121"/>
      <c r="BS368" s="121"/>
      <c r="BT368" s="121"/>
      <c r="BU368" s="121"/>
      <c r="BV368" s="121"/>
      <c r="BW368" s="121"/>
      <c r="BX368" s="121"/>
    </row>
    <row r="369" spans="2:76" s="343" customFormat="1" x14ac:dyDescent="0.2">
      <c r="B369" s="383"/>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c r="AR369" s="121"/>
      <c r="AS369" s="121"/>
      <c r="AT369" s="121"/>
      <c r="AU369" s="121"/>
      <c r="AV369" s="121"/>
      <c r="AW369" s="121"/>
      <c r="AX369" s="121"/>
      <c r="AY369" s="121"/>
      <c r="AZ369" s="121"/>
      <c r="BA369" s="121"/>
      <c r="BB369" s="121"/>
      <c r="BC369" s="121"/>
      <c r="BD369" s="121"/>
      <c r="BE369" s="121"/>
      <c r="BF369" s="121"/>
      <c r="BG369" s="121"/>
      <c r="BH369" s="121"/>
      <c r="BI369" s="121"/>
      <c r="BJ369" s="121"/>
      <c r="BK369" s="121"/>
      <c r="BL369" s="121"/>
      <c r="BM369" s="121"/>
      <c r="BN369" s="121"/>
      <c r="BO369" s="121"/>
      <c r="BP369" s="121"/>
      <c r="BQ369" s="121"/>
      <c r="BR369" s="121"/>
      <c r="BS369" s="121"/>
      <c r="BT369" s="121"/>
      <c r="BU369" s="121"/>
      <c r="BV369" s="121"/>
      <c r="BW369" s="121"/>
      <c r="BX369" s="121"/>
    </row>
    <row r="370" spans="2:76" s="343" customFormat="1" x14ac:dyDescent="0.2">
      <c r="B370" s="383"/>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c r="AN370" s="121"/>
      <c r="AO370" s="121"/>
      <c r="AP370" s="121"/>
      <c r="AQ370" s="121"/>
      <c r="AR370" s="121"/>
      <c r="AS370" s="121"/>
      <c r="AT370" s="121"/>
      <c r="AU370" s="121"/>
      <c r="AV370" s="121"/>
      <c r="AW370" s="121"/>
      <c r="AX370" s="121"/>
      <c r="AY370" s="121"/>
      <c r="AZ370" s="121"/>
      <c r="BA370" s="121"/>
      <c r="BB370" s="121"/>
      <c r="BC370" s="121"/>
      <c r="BD370" s="121"/>
      <c r="BE370" s="121"/>
      <c r="BF370" s="121"/>
      <c r="BG370" s="121"/>
      <c r="BH370" s="121"/>
      <c r="BI370" s="121"/>
      <c r="BJ370" s="121"/>
      <c r="BK370" s="121"/>
      <c r="BL370" s="121"/>
      <c r="BM370" s="121"/>
      <c r="BN370" s="121"/>
      <c r="BO370" s="121"/>
      <c r="BP370" s="121"/>
      <c r="BQ370" s="121"/>
      <c r="BR370" s="121"/>
      <c r="BS370" s="121"/>
      <c r="BT370" s="121"/>
      <c r="BU370" s="121"/>
      <c r="BV370" s="121"/>
      <c r="BW370" s="121"/>
      <c r="BX370" s="121"/>
    </row>
    <row r="371" spans="2:76" s="343" customFormat="1" x14ac:dyDescent="0.2">
      <c r="B371" s="383"/>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1"/>
      <c r="AL371" s="121"/>
      <c r="AM371" s="121"/>
      <c r="AN371" s="121"/>
      <c r="AO371" s="121"/>
      <c r="AP371" s="121"/>
      <c r="AQ371" s="121"/>
      <c r="AR371" s="121"/>
      <c r="AS371" s="121"/>
      <c r="AT371" s="121"/>
      <c r="AU371" s="121"/>
      <c r="AV371" s="121"/>
      <c r="AW371" s="121"/>
      <c r="AX371" s="121"/>
      <c r="AY371" s="121"/>
      <c r="AZ371" s="121"/>
      <c r="BA371" s="121"/>
      <c r="BB371" s="121"/>
      <c r="BC371" s="121"/>
      <c r="BD371" s="121"/>
      <c r="BE371" s="121"/>
      <c r="BF371" s="121"/>
      <c r="BG371" s="121"/>
      <c r="BH371" s="121"/>
      <c r="BI371" s="121"/>
      <c r="BJ371" s="121"/>
      <c r="BK371" s="121"/>
      <c r="BL371" s="121"/>
      <c r="BM371" s="121"/>
      <c r="BN371" s="121"/>
      <c r="BO371" s="121"/>
      <c r="BP371" s="121"/>
      <c r="BQ371" s="121"/>
      <c r="BR371" s="121"/>
      <c r="BS371" s="121"/>
      <c r="BT371" s="121"/>
      <c r="BU371" s="121"/>
      <c r="BV371" s="121"/>
      <c r="BW371" s="121"/>
      <c r="BX371" s="121"/>
    </row>
    <row r="372" spans="2:76" s="343" customFormat="1" x14ac:dyDescent="0.2">
      <c r="B372" s="383"/>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1"/>
      <c r="AN372" s="121"/>
      <c r="AO372" s="121"/>
      <c r="AP372" s="121"/>
      <c r="AQ372" s="121"/>
      <c r="AR372" s="121"/>
      <c r="AS372" s="121"/>
      <c r="AT372" s="121"/>
      <c r="AU372" s="121"/>
      <c r="AV372" s="121"/>
      <c r="AW372" s="121"/>
      <c r="AX372" s="121"/>
      <c r="AY372" s="121"/>
      <c r="AZ372" s="121"/>
      <c r="BA372" s="121"/>
      <c r="BB372" s="121"/>
      <c r="BC372" s="121"/>
      <c r="BD372" s="121"/>
      <c r="BE372" s="121"/>
      <c r="BF372" s="121"/>
      <c r="BG372" s="121"/>
      <c r="BH372" s="121"/>
      <c r="BI372" s="121"/>
      <c r="BJ372" s="121"/>
      <c r="BK372" s="121"/>
      <c r="BL372" s="121"/>
      <c r="BM372" s="121"/>
      <c r="BN372" s="121"/>
      <c r="BO372" s="121"/>
      <c r="BP372" s="121"/>
      <c r="BQ372" s="121"/>
      <c r="BR372" s="121"/>
      <c r="BS372" s="121"/>
      <c r="BT372" s="121"/>
      <c r="BU372" s="121"/>
      <c r="BV372" s="121"/>
      <c r="BW372" s="121"/>
      <c r="BX372" s="121"/>
    </row>
    <row r="373" spans="2:76" s="343" customFormat="1" x14ac:dyDescent="0.2">
      <c r="B373" s="383"/>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1"/>
      <c r="AN373" s="121"/>
      <c r="AO373" s="121"/>
      <c r="AP373" s="121"/>
      <c r="AQ373" s="121"/>
      <c r="AR373" s="121"/>
      <c r="AS373" s="121"/>
      <c r="AT373" s="121"/>
      <c r="AU373" s="121"/>
      <c r="AV373" s="121"/>
      <c r="AW373" s="121"/>
      <c r="AX373" s="121"/>
      <c r="AY373" s="121"/>
      <c r="AZ373" s="121"/>
      <c r="BA373" s="121"/>
      <c r="BB373" s="121"/>
      <c r="BC373" s="121"/>
      <c r="BD373" s="121"/>
      <c r="BE373" s="121"/>
      <c r="BF373" s="121"/>
      <c r="BG373" s="121"/>
      <c r="BH373" s="121"/>
      <c r="BI373" s="121"/>
      <c r="BJ373" s="121"/>
      <c r="BK373" s="121"/>
      <c r="BL373" s="121"/>
      <c r="BM373" s="121"/>
      <c r="BN373" s="121"/>
      <c r="BO373" s="121"/>
      <c r="BP373" s="121"/>
      <c r="BQ373" s="121"/>
      <c r="BR373" s="121"/>
      <c r="BS373" s="121"/>
      <c r="BT373" s="121"/>
      <c r="BU373" s="121"/>
      <c r="BV373" s="121"/>
      <c r="BW373" s="121"/>
      <c r="BX373" s="121"/>
    </row>
    <row r="374" spans="2:76" s="343" customFormat="1" x14ac:dyDescent="0.2">
      <c r="B374" s="383"/>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1"/>
      <c r="AL374" s="121"/>
      <c r="AM374" s="121"/>
      <c r="AN374" s="121"/>
      <c r="AO374" s="121"/>
      <c r="AP374" s="121"/>
      <c r="AQ374" s="121"/>
      <c r="AR374" s="121"/>
      <c r="AS374" s="121"/>
      <c r="AT374" s="121"/>
      <c r="AU374" s="121"/>
      <c r="AV374" s="121"/>
      <c r="AW374" s="121"/>
      <c r="AX374" s="121"/>
      <c r="AY374" s="121"/>
      <c r="AZ374" s="121"/>
      <c r="BA374" s="121"/>
      <c r="BB374" s="121"/>
      <c r="BC374" s="121"/>
      <c r="BD374" s="121"/>
      <c r="BE374" s="121"/>
      <c r="BF374" s="121"/>
      <c r="BG374" s="121"/>
      <c r="BH374" s="121"/>
      <c r="BI374" s="121"/>
      <c r="BJ374" s="121"/>
      <c r="BK374" s="121"/>
      <c r="BL374" s="121"/>
      <c r="BM374" s="121"/>
      <c r="BN374" s="121"/>
      <c r="BO374" s="121"/>
      <c r="BP374" s="121"/>
      <c r="BQ374" s="121"/>
      <c r="BR374" s="121"/>
      <c r="BS374" s="121"/>
      <c r="BT374" s="121"/>
      <c r="BU374" s="121"/>
      <c r="BV374" s="121"/>
      <c r="BW374" s="121"/>
      <c r="BX374" s="121"/>
    </row>
    <row r="375" spans="2:76" s="343" customFormat="1" x14ac:dyDescent="0.2">
      <c r="B375" s="383"/>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1"/>
      <c r="AN375" s="121"/>
      <c r="AO375" s="121"/>
      <c r="AP375" s="121"/>
      <c r="AQ375" s="121"/>
      <c r="AR375" s="121"/>
      <c r="AS375" s="121"/>
      <c r="AT375" s="121"/>
      <c r="AU375" s="121"/>
      <c r="AV375" s="121"/>
      <c r="AW375" s="121"/>
      <c r="AX375" s="121"/>
      <c r="AY375" s="121"/>
      <c r="AZ375" s="121"/>
      <c r="BA375" s="121"/>
      <c r="BB375" s="121"/>
      <c r="BC375" s="121"/>
      <c r="BD375" s="121"/>
      <c r="BE375" s="121"/>
      <c r="BF375" s="121"/>
      <c r="BG375" s="121"/>
      <c r="BH375" s="121"/>
      <c r="BI375" s="121"/>
      <c r="BJ375" s="121"/>
      <c r="BK375" s="121"/>
      <c r="BL375" s="121"/>
      <c r="BM375" s="121"/>
      <c r="BN375" s="121"/>
      <c r="BO375" s="121"/>
      <c r="BP375" s="121"/>
      <c r="BQ375" s="121"/>
      <c r="BR375" s="121"/>
      <c r="BS375" s="121"/>
      <c r="BT375" s="121"/>
      <c r="BU375" s="121"/>
      <c r="BV375" s="121"/>
      <c r="BW375" s="121"/>
      <c r="BX375" s="121"/>
    </row>
    <row r="376" spans="2:76" s="343" customFormat="1" x14ac:dyDescent="0.2">
      <c r="B376" s="383"/>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1"/>
      <c r="AL376" s="121"/>
      <c r="AM376" s="121"/>
      <c r="AN376" s="121"/>
      <c r="AO376" s="121"/>
      <c r="AP376" s="121"/>
      <c r="AQ376" s="121"/>
      <c r="AR376" s="121"/>
      <c r="AS376" s="121"/>
      <c r="AT376" s="121"/>
      <c r="AU376" s="121"/>
      <c r="AV376" s="121"/>
      <c r="AW376" s="121"/>
      <c r="AX376" s="121"/>
      <c r="AY376" s="121"/>
      <c r="AZ376" s="121"/>
      <c r="BA376" s="121"/>
      <c r="BB376" s="121"/>
      <c r="BC376" s="121"/>
      <c r="BD376" s="121"/>
      <c r="BE376" s="121"/>
      <c r="BF376" s="121"/>
      <c r="BG376" s="121"/>
      <c r="BH376" s="121"/>
      <c r="BI376" s="121"/>
      <c r="BJ376" s="121"/>
      <c r="BK376" s="121"/>
      <c r="BL376" s="121"/>
      <c r="BM376" s="121"/>
      <c r="BN376" s="121"/>
      <c r="BO376" s="121"/>
      <c r="BP376" s="121"/>
      <c r="BQ376" s="121"/>
      <c r="BR376" s="121"/>
      <c r="BS376" s="121"/>
      <c r="BT376" s="121"/>
      <c r="BU376" s="121"/>
      <c r="BV376" s="121"/>
      <c r="BW376" s="121"/>
      <c r="BX376" s="121"/>
    </row>
    <row r="377" spans="2:76" s="343" customFormat="1" x14ac:dyDescent="0.2">
      <c r="B377" s="383"/>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1"/>
      <c r="AL377" s="121"/>
      <c r="AM377" s="121"/>
      <c r="AN377" s="121"/>
      <c r="AO377" s="121"/>
      <c r="AP377" s="121"/>
      <c r="AQ377" s="121"/>
      <c r="AR377" s="121"/>
      <c r="AS377" s="121"/>
      <c r="AT377" s="121"/>
      <c r="AU377" s="121"/>
      <c r="AV377" s="121"/>
      <c r="AW377" s="121"/>
      <c r="AX377" s="121"/>
      <c r="AY377" s="121"/>
      <c r="AZ377" s="121"/>
      <c r="BA377" s="121"/>
      <c r="BB377" s="121"/>
      <c r="BC377" s="121"/>
      <c r="BD377" s="121"/>
      <c r="BE377" s="121"/>
      <c r="BF377" s="121"/>
      <c r="BG377" s="121"/>
      <c r="BH377" s="121"/>
      <c r="BI377" s="121"/>
      <c r="BJ377" s="121"/>
      <c r="BK377" s="121"/>
      <c r="BL377" s="121"/>
      <c r="BM377" s="121"/>
      <c r="BN377" s="121"/>
      <c r="BO377" s="121"/>
      <c r="BP377" s="121"/>
      <c r="BQ377" s="121"/>
      <c r="BR377" s="121"/>
      <c r="BS377" s="121"/>
      <c r="BT377" s="121"/>
      <c r="BU377" s="121"/>
      <c r="BV377" s="121"/>
      <c r="BW377" s="121"/>
      <c r="BX377" s="121"/>
    </row>
    <row r="378" spans="2:76" s="343" customFormat="1" x14ac:dyDescent="0.2">
      <c r="B378" s="383"/>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1"/>
      <c r="AL378" s="121"/>
      <c r="AM378" s="121"/>
      <c r="AN378" s="121"/>
      <c r="AO378" s="121"/>
      <c r="AP378" s="121"/>
      <c r="AQ378" s="121"/>
      <c r="AR378" s="121"/>
      <c r="AS378" s="121"/>
      <c r="AT378" s="121"/>
      <c r="AU378" s="121"/>
      <c r="AV378" s="121"/>
      <c r="AW378" s="121"/>
      <c r="AX378" s="121"/>
      <c r="AY378" s="121"/>
      <c r="AZ378" s="121"/>
      <c r="BA378" s="121"/>
      <c r="BB378" s="121"/>
      <c r="BC378" s="121"/>
      <c r="BD378" s="121"/>
      <c r="BE378" s="121"/>
      <c r="BF378" s="121"/>
      <c r="BG378" s="121"/>
      <c r="BH378" s="121"/>
      <c r="BI378" s="121"/>
      <c r="BJ378" s="121"/>
      <c r="BK378" s="121"/>
      <c r="BL378" s="121"/>
      <c r="BM378" s="121"/>
      <c r="BN378" s="121"/>
      <c r="BO378" s="121"/>
      <c r="BP378" s="121"/>
      <c r="BQ378" s="121"/>
      <c r="BR378" s="121"/>
      <c r="BS378" s="121"/>
      <c r="BT378" s="121"/>
      <c r="BU378" s="121"/>
      <c r="BV378" s="121"/>
      <c r="BW378" s="121"/>
      <c r="BX378" s="121"/>
    </row>
    <row r="379" spans="2:76" s="343" customFormat="1" x14ac:dyDescent="0.2">
      <c r="B379" s="383"/>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1"/>
      <c r="AL379" s="121"/>
      <c r="AM379" s="121"/>
      <c r="AN379" s="121"/>
      <c r="AO379" s="121"/>
      <c r="AP379" s="121"/>
      <c r="AQ379" s="121"/>
      <c r="AR379" s="121"/>
      <c r="AS379" s="121"/>
      <c r="AT379" s="121"/>
      <c r="AU379" s="121"/>
      <c r="AV379" s="121"/>
      <c r="AW379" s="121"/>
      <c r="AX379" s="121"/>
      <c r="AY379" s="121"/>
      <c r="AZ379" s="121"/>
      <c r="BA379" s="121"/>
      <c r="BB379" s="121"/>
      <c r="BC379" s="121"/>
      <c r="BD379" s="121"/>
      <c r="BE379" s="121"/>
      <c r="BF379" s="121"/>
      <c r="BG379" s="121"/>
      <c r="BH379" s="121"/>
      <c r="BI379" s="121"/>
      <c r="BJ379" s="121"/>
      <c r="BK379" s="121"/>
      <c r="BL379" s="121"/>
      <c r="BM379" s="121"/>
      <c r="BN379" s="121"/>
      <c r="BO379" s="121"/>
      <c r="BP379" s="121"/>
      <c r="BQ379" s="121"/>
      <c r="BR379" s="121"/>
      <c r="BS379" s="121"/>
      <c r="BT379" s="121"/>
      <c r="BU379" s="121"/>
      <c r="BV379" s="121"/>
      <c r="BW379" s="121"/>
      <c r="BX379" s="121"/>
    </row>
    <row r="380" spans="2:76" s="343" customFormat="1" x14ac:dyDescent="0.2">
      <c r="B380" s="383"/>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c r="AN380" s="121"/>
      <c r="AO380" s="121"/>
      <c r="AP380" s="121"/>
      <c r="AQ380" s="121"/>
      <c r="AR380" s="121"/>
      <c r="AS380" s="121"/>
      <c r="AT380" s="121"/>
      <c r="AU380" s="121"/>
      <c r="AV380" s="121"/>
      <c r="AW380" s="121"/>
      <c r="AX380" s="121"/>
      <c r="AY380" s="121"/>
      <c r="AZ380" s="121"/>
      <c r="BA380" s="121"/>
      <c r="BB380" s="121"/>
      <c r="BC380" s="121"/>
      <c r="BD380" s="121"/>
      <c r="BE380" s="121"/>
      <c r="BF380" s="121"/>
      <c r="BG380" s="121"/>
      <c r="BH380" s="121"/>
      <c r="BI380" s="121"/>
      <c r="BJ380" s="121"/>
      <c r="BK380" s="121"/>
      <c r="BL380" s="121"/>
      <c r="BM380" s="121"/>
      <c r="BN380" s="121"/>
      <c r="BO380" s="121"/>
      <c r="BP380" s="121"/>
      <c r="BQ380" s="121"/>
      <c r="BR380" s="121"/>
      <c r="BS380" s="121"/>
      <c r="BT380" s="121"/>
      <c r="BU380" s="121"/>
      <c r="BV380" s="121"/>
      <c r="BW380" s="121"/>
      <c r="BX380" s="121"/>
    </row>
    <row r="381" spans="2:76" s="343" customFormat="1" x14ac:dyDescent="0.2">
      <c r="B381" s="383"/>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c r="AN381" s="121"/>
      <c r="AO381" s="121"/>
      <c r="AP381" s="121"/>
      <c r="AQ381" s="121"/>
      <c r="AR381" s="121"/>
      <c r="AS381" s="121"/>
      <c r="AT381" s="121"/>
      <c r="AU381" s="121"/>
      <c r="AV381" s="121"/>
      <c r="AW381" s="121"/>
      <c r="AX381" s="121"/>
      <c r="AY381" s="121"/>
      <c r="AZ381" s="121"/>
      <c r="BA381" s="121"/>
      <c r="BB381" s="121"/>
      <c r="BC381" s="121"/>
      <c r="BD381" s="121"/>
      <c r="BE381" s="121"/>
      <c r="BF381" s="121"/>
      <c r="BG381" s="121"/>
      <c r="BH381" s="121"/>
      <c r="BI381" s="121"/>
      <c r="BJ381" s="121"/>
      <c r="BK381" s="121"/>
      <c r="BL381" s="121"/>
      <c r="BM381" s="121"/>
      <c r="BN381" s="121"/>
      <c r="BO381" s="121"/>
      <c r="BP381" s="121"/>
      <c r="BQ381" s="121"/>
      <c r="BR381" s="121"/>
      <c r="BS381" s="121"/>
      <c r="BT381" s="121"/>
      <c r="BU381" s="121"/>
      <c r="BV381" s="121"/>
      <c r="BW381" s="121"/>
      <c r="BX381" s="121"/>
    </row>
    <row r="382" spans="2:76" s="343" customFormat="1" x14ac:dyDescent="0.2">
      <c r="B382" s="383"/>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1"/>
      <c r="AL382" s="121"/>
      <c r="AM382" s="121"/>
      <c r="AN382" s="121"/>
      <c r="AO382" s="121"/>
      <c r="AP382" s="121"/>
      <c r="AQ382" s="121"/>
      <c r="AR382" s="121"/>
      <c r="AS382" s="121"/>
      <c r="AT382" s="121"/>
      <c r="AU382" s="121"/>
      <c r="AV382" s="121"/>
      <c r="AW382" s="121"/>
      <c r="AX382" s="121"/>
      <c r="AY382" s="121"/>
      <c r="AZ382" s="121"/>
      <c r="BA382" s="121"/>
      <c r="BB382" s="121"/>
      <c r="BC382" s="121"/>
      <c r="BD382" s="121"/>
      <c r="BE382" s="121"/>
      <c r="BF382" s="121"/>
      <c r="BG382" s="121"/>
      <c r="BH382" s="121"/>
      <c r="BI382" s="121"/>
      <c r="BJ382" s="121"/>
      <c r="BK382" s="121"/>
      <c r="BL382" s="121"/>
      <c r="BM382" s="121"/>
      <c r="BN382" s="121"/>
      <c r="BO382" s="121"/>
      <c r="BP382" s="121"/>
      <c r="BQ382" s="121"/>
      <c r="BR382" s="121"/>
      <c r="BS382" s="121"/>
      <c r="BT382" s="121"/>
      <c r="BU382" s="121"/>
      <c r="BV382" s="121"/>
      <c r="BW382" s="121"/>
      <c r="BX382" s="121"/>
    </row>
    <row r="383" spans="2:76" s="343" customFormat="1" x14ac:dyDescent="0.2">
      <c r="B383" s="383"/>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c r="AN383" s="121"/>
      <c r="AO383" s="121"/>
      <c r="AP383" s="121"/>
      <c r="AQ383" s="121"/>
      <c r="AR383" s="121"/>
      <c r="AS383" s="121"/>
      <c r="AT383" s="121"/>
      <c r="AU383" s="121"/>
      <c r="AV383" s="121"/>
      <c r="AW383" s="121"/>
      <c r="AX383" s="121"/>
      <c r="AY383" s="121"/>
      <c r="AZ383" s="121"/>
      <c r="BA383" s="121"/>
      <c r="BB383" s="121"/>
      <c r="BC383" s="121"/>
      <c r="BD383" s="121"/>
      <c r="BE383" s="121"/>
      <c r="BF383" s="121"/>
      <c r="BG383" s="121"/>
      <c r="BH383" s="121"/>
      <c r="BI383" s="121"/>
      <c r="BJ383" s="121"/>
      <c r="BK383" s="121"/>
      <c r="BL383" s="121"/>
      <c r="BM383" s="121"/>
      <c r="BN383" s="121"/>
      <c r="BO383" s="121"/>
      <c r="BP383" s="121"/>
      <c r="BQ383" s="121"/>
      <c r="BR383" s="121"/>
      <c r="BS383" s="121"/>
      <c r="BT383" s="121"/>
      <c r="BU383" s="121"/>
      <c r="BV383" s="121"/>
      <c r="BW383" s="121"/>
      <c r="BX383" s="121"/>
    </row>
    <row r="384" spans="2:76" s="343" customFormat="1" x14ac:dyDescent="0.2">
      <c r="B384" s="383"/>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1"/>
      <c r="AL384" s="121"/>
      <c r="AM384" s="121"/>
      <c r="AN384" s="121"/>
      <c r="AO384" s="121"/>
      <c r="AP384" s="121"/>
      <c r="AQ384" s="121"/>
      <c r="AR384" s="121"/>
      <c r="AS384" s="121"/>
      <c r="AT384" s="121"/>
      <c r="AU384" s="121"/>
      <c r="AV384" s="121"/>
      <c r="AW384" s="121"/>
      <c r="AX384" s="121"/>
      <c r="AY384" s="121"/>
      <c r="AZ384" s="121"/>
      <c r="BA384" s="121"/>
      <c r="BB384" s="121"/>
      <c r="BC384" s="121"/>
      <c r="BD384" s="121"/>
      <c r="BE384" s="121"/>
      <c r="BF384" s="121"/>
      <c r="BG384" s="121"/>
      <c r="BH384" s="121"/>
      <c r="BI384" s="121"/>
      <c r="BJ384" s="121"/>
      <c r="BK384" s="121"/>
      <c r="BL384" s="121"/>
      <c r="BM384" s="121"/>
      <c r="BN384" s="121"/>
      <c r="BO384" s="121"/>
      <c r="BP384" s="121"/>
      <c r="BQ384" s="121"/>
      <c r="BR384" s="121"/>
      <c r="BS384" s="121"/>
      <c r="BT384" s="121"/>
      <c r="BU384" s="121"/>
      <c r="BV384" s="121"/>
      <c r="BW384" s="121"/>
      <c r="BX384" s="121"/>
    </row>
    <row r="385" spans="2:76" s="343" customFormat="1" x14ac:dyDescent="0.2">
      <c r="B385" s="383"/>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1"/>
      <c r="AL385" s="121"/>
      <c r="AM385" s="121"/>
      <c r="AN385" s="121"/>
      <c r="AO385" s="121"/>
      <c r="AP385" s="121"/>
      <c r="AQ385" s="121"/>
      <c r="AR385" s="121"/>
      <c r="AS385" s="121"/>
      <c r="AT385" s="121"/>
      <c r="AU385" s="121"/>
      <c r="AV385" s="121"/>
      <c r="AW385" s="121"/>
      <c r="AX385" s="121"/>
      <c r="AY385" s="121"/>
      <c r="AZ385" s="121"/>
      <c r="BA385" s="121"/>
      <c r="BB385" s="121"/>
      <c r="BC385" s="121"/>
      <c r="BD385" s="121"/>
      <c r="BE385" s="121"/>
      <c r="BF385" s="121"/>
      <c r="BG385" s="121"/>
      <c r="BH385" s="121"/>
      <c r="BI385" s="121"/>
      <c r="BJ385" s="121"/>
      <c r="BK385" s="121"/>
      <c r="BL385" s="121"/>
      <c r="BM385" s="121"/>
      <c r="BN385" s="121"/>
      <c r="BO385" s="121"/>
      <c r="BP385" s="121"/>
      <c r="BQ385" s="121"/>
      <c r="BR385" s="121"/>
      <c r="BS385" s="121"/>
      <c r="BT385" s="121"/>
      <c r="BU385" s="121"/>
      <c r="BV385" s="121"/>
      <c r="BW385" s="121"/>
      <c r="BX385" s="121"/>
    </row>
    <row r="386" spans="2:76" s="343" customFormat="1" x14ac:dyDescent="0.2">
      <c r="B386" s="383"/>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c r="AM386" s="121"/>
      <c r="AN386" s="121"/>
      <c r="AO386" s="121"/>
      <c r="AP386" s="121"/>
      <c r="AQ386" s="121"/>
      <c r="AR386" s="121"/>
      <c r="AS386" s="121"/>
      <c r="AT386" s="121"/>
      <c r="AU386" s="121"/>
      <c r="AV386" s="121"/>
      <c r="AW386" s="121"/>
      <c r="AX386" s="121"/>
      <c r="AY386" s="121"/>
      <c r="AZ386" s="121"/>
      <c r="BA386" s="121"/>
      <c r="BB386" s="121"/>
      <c r="BC386" s="121"/>
      <c r="BD386" s="121"/>
      <c r="BE386" s="121"/>
      <c r="BF386" s="121"/>
      <c r="BG386" s="121"/>
      <c r="BH386" s="121"/>
      <c r="BI386" s="121"/>
      <c r="BJ386" s="121"/>
      <c r="BK386" s="121"/>
      <c r="BL386" s="121"/>
      <c r="BM386" s="121"/>
      <c r="BN386" s="121"/>
      <c r="BO386" s="121"/>
      <c r="BP386" s="121"/>
      <c r="BQ386" s="121"/>
      <c r="BR386" s="121"/>
      <c r="BS386" s="121"/>
      <c r="BT386" s="121"/>
      <c r="BU386" s="121"/>
      <c r="BV386" s="121"/>
      <c r="BW386" s="121"/>
      <c r="BX386" s="121"/>
    </row>
    <row r="387" spans="2:76" s="343" customFormat="1" x14ac:dyDescent="0.2">
      <c r="B387" s="383"/>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1"/>
      <c r="AL387" s="121"/>
      <c r="AM387" s="121"/>
      <c r="AN387" s="121"/>
      <c r="AO387" s="121"/>
      <c r="AP387" s="121"/>
      <c r="AQ387" s="121"/>
      <c r="AR387" s="121"/>
      <c r="AS387" s="121"/>
      <c r="AT387" s="121"/>
      <c r="AU387" s="121"/>
      <c r="AV387" s="121"/>
      <c r="AW387" s="121"/>
      <c r="AX387" s="121"/>
      <c r="AY387" s="121"/>
      <c r="AZ387" s="121"/>
      <c r="BA387" s="121"/>
      <c r="BB387" s="121"/>
      <c r="BC387" s="121"/>
      <c r="BD387" s="121"/>
      <c r="BE387" s="121"/>
      <c r="BF387" s="121"/>
      <c r="BG387" s="121"/>
      <c r="BH387" s="121"/>
      <c r="BI387" s="121"/>
      <c r="BJ387" s="121"/>
      <c r="BK387" s="121"/>
      <c r="BL387" s="121"/>
      <c r="BM387" s="121"/>
      <c r="BN387" s="121"/>
      <c r="BO387" s="121"/>
      <c r="BP387" s="121"/>
      <c r="BQ387" s="121"/>
      <c r="BR387" s="121"/>
      <c r="BS387" s="121"/>
      <c r="BT387" s="121"/>
      <c r="BU387" s="121"/>
      <c r="BV387" s="121"/>
      <c r="BW387" s="121"/>
      <c r="BX387" s="121"/>
    </row>
    <row r="388" spans="2:76" s="343" customFormat="1" x14ac:dyDescent="0.2">
      <c r="B388" s="383"/>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1"/>
      <c r="AL388" s="121"/>
      <c r="AM388" s="121"/>
      <c r="AN388" s="121"/>
      <c r="AO388" s="121"/>
      <c r="AP388" s="121"/>
      <c r="AQ388" s="121"/>
      <c r="AR388" s="121"/>
      <c r="AS388" s="121"/>
      <c r="AT388" s="121"/>
      <c r="AU388" s="121"/>
      <c r="AV388" s="121"/>
      <c r="AW388" s="121"/>
      <c r="AX388" s="121"/>
      <c r="AY388" s="121"/>
      <c r="AZ388" s="121"/>
      <c r="BA388" s="121"/>
      <c r="BB388" s="121"/>
      <c r="BC388" s="121"/>
      <c r="BD388" s="121"/>
      <c r="BE388" s="121"/>
      <c r="BF388" s="121"/>
      <c r="BG388" s="121"/>
      <c r="BH388" s="121"/>
      <c r="BI388" s="121"/>
      <c r="BJ388" s="121"/>
      <c r="BK388" s="121"/>
      <c r="BL388" s="121"/>
      <c r="BM388" s="121"/>
      <c r="BN388" s="121"/>
      <c r="BO388" s="121"/>
      <c r="BP388" s="121"/>
      <c r="BQ388" s="121"/>
      <c r="BR388" s="121"/>
      <c r="BS388" s="121"/>
      <c r="BT388" s="121"/>
      <c r="BU388" s="121"/>
      <c r="BV388" s="121"/>
      <c r="BW388" s="121"/>
      <c r="BX388" s="121"/>
    </row>
    <row r="389" spans="2:76" s="343" customFormat="1" x14ac:dyDescent="0.2">
      <c r="B389" s="383"/>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1"/>
      <c r="AL389" s="121"/>
      <c r="AM389" s="121"/>
      <c r="AN389" s="121"/>
      <c r="AO389" s="121"/>
      <c r="AP389" s="121"/>
      <c r="AQ389" s="121"/>
      <c r="AR389" s="121"/>
      <c r="AS389" s="121"/>
      <c r="AT389" s="121"/>
      <c r="AU389" s="121"/>
      <c r="AV389" s="121"/>
      <c r="AW389" s="121"/>
      <c r="AX389" s="121"/>
      <c r="AY389" s="121"/>
      <c r="AZ389" s="121"/>
      <c r="BA389" s="121"/>
      <c r="BB389" s="121"/>
      <c r="BC389" s="121"/>
      <c r="BD389" s="121"/>
      <c r="BE389" s="121"/>
      <c r="BF389" s="121"/>
      <c r="BG389" s="121"/>
      <c r="BH389" s="121"/>
      <c r="BI389" s="121"/>
      <c r="BJ389" s="121"/>
      <c r="BK389" s="121"/>
      <c r="BL389" s="121"/>
      <c r="BM389" s="121"/>
      <c r="BN389" s="121"/>
      <c r="BO389" s="121"/>
      <c r="BP389" s="121"/>
      <c r="BQ389" s="121"/>
      <c r="BR389" s="121"/>
      <c r="BS389" s="121"/>
      <c r="BT389" s="121"/>
      <c r="BU389" s="121"/>
      <c r="BV389" s="121"/>
      <c r="BW389" s="121"/>
      <c r="BX389" s="121"/>
    </row>
    <row r="390" spans="2:76" s="343" customFormat="1" x14ac:dyDescent="0.2">
      <c r="B390" s="383"/>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1"/>
      <c r="AN390" s="121"/>
      <c r="AO390" s="121"/>
      <c r="AP390" s="121"/>
      <c r="AQ390" s="121"/>
      <c r="AR390" s="121"/>
      <c r="AS390" s="121"/>
      <c r="AT390" s="121"/>
      <c r="AU390" s="121"/>
      <c r="AV390" s="121"/>
      <c r="AW390" s="121"/>
      <c r="AX390" s="121"/>
      <c r="AY390" s="121"/>
      <c r="AZ390" s="121"/>
      <c r="BA390" s="121"/>
      <c r="BB390" s="121"/>
      <c r="BC390" s="121"/>
      <c r="BD390" s="121"/>
      <c r="BE390" s="121"/>
      <c r="BF390" s="121"/>
      <c r="BG390" s="121"/>
      <c r="BH390" s="121"/>
      <c r="BI390" s="121"/>
      <c r="BJ390" s="121"/>
      <c r="BK390" s="121"/>
      <c r="BL390" s="121"/>
      <c r="BM390" s="121"/>
      <c r="BN390" s="121"/>
      <c r="BO390" s="121"/>
      <c r="BP390" s="121"/>
      <c r="BQ390" s="121"/>
      <c r="BR390" s="121"/>
      <c r="BS390" s="121"/>
      <c r="BT390" s="121"/>
      <c r="BU390" s="121"/>
      <c r="BV390" s="121"/>
      <c r="BW390" s="121"/>
      <c r="BX390" s="121"/>
    </row>
    <row r="391" spans="2:76" s="343" customFormat="1" x14ac:dyDescent="0.2">
      <c r="B391" s="383"/>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c r="AN391" s="121"/>
      <c r="AO391" s="121"/>
      <c r="AP391" s="121"/>
      <c r="AQ391" s="121"/>
      <c r="AR391" s="121"/>
      <c r="AS391" s="121"/>
      <c r="AT391" s="121"/>
      <c r="AU391" s="121"/>
      <c r="AV391" s="121"/>
      <c r="AW391" s="121"/>
      <c r="AX391" s="121"/>
      <c r="AY391" s="121"/>
      <c r="AZ391" s="121"/>
      <c r="BA391" s="121"/>
      <c r="BB391" s="121"/>
      <c r="BC391" s="121"/>
      <c r="BD391" s="121"/>
      <c r="BE391" s="121"/>
      <c r="BF391" s="121"/>
      <c r="BG391" s="121"/>
      <c r="BH391" s="121"/>
      <c r="BI391" s="121"/>
      <c r="BJ391" s="121"/>
      <c r="BK391" s="121"/>
      <c r="BL391" s="121"/>
      <c r="BM391" s="121"/>
      <c r="BN391" s="121"/>
      <c r="BO391" s="121"/>
      <c r="BP391" s="121"/>
      <c r="BQ391" s="121"/>
      <c r="BR391" s="121"/>
      <c r="BS391" s="121"/>
      <c r="BT391" s="121"/>
      <c r="BU391" s="121"/>
      <c r="BV391" s="121"/>
      <c r="BW391" s="121"/>
      <c r="BX391" s="121"/>
    </row>
    <row r="392" spans="2:76" s="343" customFormat="1" x14ac:dyDescent="0.2">
      <c r="B392" s="383"/>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c r="AN392" s="121"/>
      <c r="AO392" s="121"/>
      <c r="AP392" s="121"/>
      <c r="AQ392" s="121"/>
      <c r="AR392" s="121"/>
      <c r="AS392" s="121"/>
      <c r="AT392" s="121"/>
      <c r="AU392" s="121"/>
      <c r="AV392" s="121"/>
      <c r="AW392" s="121"/>
      <c r="AX392" s="121"/>
      <c r="AY392" s="121"/>
      <c r="AZ392" s="121"/>
      <c r="BA392" s="121"/>
      <c r="BB392" s="121"/>
      <c r="BC392" s="121"/>
      <c r="BD392" s="121"/>
      <c r="BE392" s="121"/>
      <c r="BF392" s="121"/>
      <c r="BG392" s="121"/>
      <c r="BH392" s="121"/>
      <c r="BI392" s="121"/>
      <c r="BJ392" s="121"/>
      <c r="BK392" s="121"/>
      <c r="BL392" s="121"/>
      <c r="BM392" s="121"/>
      <c r="BN392" s="121"/>
      <c r="BO392" s="121"/>
      <c r="BP392" s="121"/>
      <c r="BQ392" s="121"/>
      <c r="BR392" s="121"/>
      <c r="BS392" s="121"/>
      <c r="BT392" s="121"/>
      <c r="BU392" s="121"/>
      <c r="BV392" s="121"/>
      <c r="BW392" s="121"/>
      <c r="BX392" s="121"/>
    </row>
    <row r="393" spans="2:76" s="343" customFormat="1" x14ac:dyDescent="0.2">
      <c r="B393" s="383"/>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c r="AN393" s="121"/>
      <c r="AO393" s="121"/>
      <c r="AP393" s="121"/>
      <c r="AQ393" s="121"/>
      <c r="AR393" s="121"/>
      <c r="AS393" s="121"/>
      <c r="AT393" s="121"/>
      <c r="AU393" s="121"/>
      <c r="AV393" s="121"/>
      <c r="AW393" s="121"/>
      <c r="AX393" s="121"/>
      <c r="AY393" s="121"/>
      <c r="AZ393" s="121"/>
      <c r="BA393" s="121"/>
      <c r="BB393" s="121"/>
      <c r="BC393" s="121"/>
      <c r="BD393" s="121"/>
      <c r="BE393" s="121"/>
      <c r="BF393" s="121"/>
      <c r="BG393" s="121"/>
      <c r="BH393" s="121"/>
      <c r="BI393" s="121"/>
      <c r="BJ393" s="121"/>
      <c r="BK393" s="121"/>
      <c r="BL393" s="121"/>
      <c r="BM393" s="121"/>
      <c r="BN393" s="121"/>
      <c r="BO393" s="121"/>
      <c r="BP393" s="121"/>
      <c r="BQ393" s="121"/>
      <c r="BR393" s="121"/>
      <c r="BS393" s="121"/>
      <c r="BT393" s="121"/>
      <c r="BU393" s="121"/>
      <c r="BV393" s="121"/>
      <c r="BW393" s="121"/>
      <c r="BX393" s="121"/>
    </row>
    <row r="394" spans="2:76" s="343" customFormat="1" x14ac:dyDescent="0.2">
      <c r="B394" s="383"/>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c r="AN394" s="121"/>
      <c r="AO394" s="121"/>
      <c r="AP394" s="121"/>
      <c r="AQ394" s="121"/>
      <c r="AR394" s="121"/>
      <c r="AS394" s="121"/>
      <c r="AT394" s="121"/>
      <c r="AU394" s="121"/>
      <c r="AV394" s="121"/>
      <c r="AW394" s="121"/>
      <c r="AX394" s="121"/>
      <c r="AY394" s="121"/>
      <c r="AZ394" s="121"/>
      <c r="BA394" s="121"/>
      <c r="BB394" s="121"/>
      <c r="BC394" s="121"/>
      <c r="BD394" s="121"/>
      <c r="BE394" s="121"/>
      <c r="BF394" s="121"/>
      <c r="BG394" s="121"/>
      <c r="BH394" s="121"/>
      <c r="BI394" s="121"/>
      <c r="BJ394" s="121"/>
      <c r="BK394" s="121"/>
      <c r="BL394" s="121"/>
      <c r="BM394" s="121"/>
      <c r="BN394" s="121"/>
      <c r="BO394" s="121"/>
      <c r="BP394" s="121"/>
      <c r="BQ394" s="121"/>
      <c r="BR394" s="121"/>
      <c r="BS394" s="121"/>
      <c r="BT394" s="121"/>
      <c r="BU394" s="121"/>
      <c r="BV394" s="121"/>
      <c r="BW394" s="121"/>
      <c r="BX394" s="121"/>
    </row>
    <row r="395" spans="2:76" s="343" customFormat="1" x14ac:dyDescent="0.2">
      <c r="B395" s="383"/>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1"/>
      <c r="AL395" s="121"/>
      <c r="AM395" s="121"/>
      <c r="AN395" s="121"/>
      <c r="AO395" s="121"/>
      <c r="AP395" s="121"/>
      <c r="AQ395" s="121"/>
      <c r="AR395" s="121"/>
      <c r="AS395" s="121"/>
      <c r="AT395" s="121"/>
      <c r="AU395" s="121"/>
      <c r="AV395" s="121"/>
      <c r="AW395" s="121"/>
      <c r="AX395" s="121"/>
      <c r="AY395" s="121"/>
      <c r="AZ395" s="121"/>
      <c r="BA395" s="121"/>
      <c r="BB395" s="121"/>
      <c r="BC395" s="121"/>
      <c r="BD395" s="121"/>
      <c r="BE395" s="121"/>
      <c r="BF395" s="121"/>
      <c r="BG395" s="121"/>
      <c r="BH395" s="121"/>
      <c r="BI395" s="121"/>
      <c r="BJ395" s="121"/>
      <c r="BK395" s="121"/>
      <c r="BL395" s="121"/>
      <c r="BM395" s="121"/>
      <c r="BN395" s="121"/>
      <c r="BO395" s="121"/>
      <c r="BP395" s="121"/>
      <c r="BQ395" s="121"/>
      <c r="BR395" s="121"/>
      <c r="BS395" s="121"/>
      <c r="BT395" s="121"/>
      <c r="BU395" s="121"/>
      <c r="BV395" s="121"/>
      <c r="BW395" s="121"/>
      <c r="BX395" s="121"/>
    </row>
    <row r="396" spans="2:76" s="343" customFormat="1" x14ac:dyDescent="0.2">
      <c r="B396" s="383"/>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1"/>
      <c r="AN396" s="121"/>
      <c r="AO396" s="121"/>
      <c r="AP396" s="121"/>
      <c r="AQ396" s="121"/>
      <c r="AR396" s="121"/>
      <c r="AS396" s="121"/>
      <c r="AT396" s="121"/>
      <c r="AU396" s="121"/>
      <c r="AV396" s="121"/>
      <c r="AW396" s="121"/>
      <c r="AX396" s="121"/>
      <c r="AY396" s="121"/>
      <c r="AZ396" s="121"/>
      <c r="BA396" s="121"/>
      <c r="BB396" s="121"/>
      <c r="BC396" s="121"/>
      <c r="BD396" s="121"/>
      <c r="BE396" s="121"/>
      <c r="BF396" s="121"/>
      <c r="BG396" s="121"/>
      <c r="BH396" s="121"/>
      <c r="BI396" s="121"/>
      <c r="BJ396" s="121"/>
      <c r="BK396" s="121"/>
      <c r="BL396" s="121"/>
      <c r="BM396" s="121"/>
      <c r="BN396" s="121"/>
      <c r="BO396" s="121"/>
      <c r="BP396" s="121"/>
      <c r="BQ396" s="121"/>
      <c r="BR396" s="121"/>
      <c r="BS396" s="121"/>
      <c r="BT396" s="121"/>
      <c r="BU396" s="121"/>
      <c r="BV396" s="121"/>
      <c r="BW396" s="121"/>
      <c r="BX396" s="121"/>
    </row>
    <row r="397" spans="2:76" s="343" customFormat="1" x14ac:dyDescent="0.2">
      <c r="B397" s="383"/>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1"/>
      <c r="AL397" s="121"/>
      <c r="AM397" s="121"/>
      <c r="AN397" s="121"/>
      <c r="AO397" s="121"/>
      <c r="AP397" s="121"/>
      <c r="AQ397" s="121"/>
      <c r="AR397" s="121"/>
      <c r="AS397" s="121"/>
      <c r="AT397" s="121"/>
      <c r="AU397" s="121"/>
      <c r="AV397" s="121"/>
      <c r="AW397" s="121"/>
      <c r="AX397" s="121"/>
      <c r="AY397" s="121"/>
      <c r="AZ397" s="121"/>
      <c r="BA397" s="121"/>
      <c r="BB397" s="121"/>
      <c r="BC397" s="121"/>
      <c r="BD397" s="121"/>
      <c r="BE397" s="121"/>
      <c r="BF397" s="121"/>
      <c r="BG397" s="121"/>
      <c r="BH397" s="121"/>
      <c r="BI397" s="121"/>
      <c r="BJ397" s="121"/>
      <c r="BK397" s="121"/>
      <c r="BL397" s="121"/>
      <c r="BM397" s="121"/>
      <c r="BN397" s="121"/>
      <c r="BO397" s="121"/>
      <c r="BP397" s="121"/>
      <c r="BQ397" s="121"/>
      <c r="BR397" s="121"/>
      <c r="BS397" s="121"/>
      <c r="BT397" s="121"/>
      <c r="BU397" s="121"/>
      <c r="BV397" s="121"/>
      <c r="BW397" s="121"/>
      <c r="BX397" s="121"/>
    </row>
    <row r="398" spans="2:76" s="343" customFormat="1" x14ac:dyDescent="0.2">
      <c r="B398" s="383"/>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c r="AH398" s="121"/>
      <c r="AI398" s="121"/>
      <c r="AJ398" s="121"/>
      <c r="AK398" s="121"/>
      <c r="AL398" s="121"/>
      <c r="AM398" s="121"/>
      <c r="AN398" s="121"/>
      <c r="AO398" s="121"/>
      <c r="AP398" s="121"/>
      <c r="AQ398" s="121"/>
      <c r="AR398" s="121"/>
      <c r="AS398" s="121"/>
      <c r="AT398" s="121"/>
      <c r="AU398" s="121"/>
      <c r="AV398" s="121"/>
      <c r="AW398" s="121"/>
      <c r="AX398" s="121"/>
      <c r="AY398" s="121"/>
      <c r="AZ398" s="121"/>
      <c r="BA398" s="121"/>
      <c r="BB398" s="121"/>
      <c r="BC398" s="121"/>
      <c r="BD398" s="121"/>
      <c r="BE398" s="121"/>
      <c r="BF398" s="121"/>
      <c r="BG398" s="121"/>
      <c r="BH398" s="121"/>
      <c r="BI398" s="121"/>
      <c r="BJ398" s="121"/>
      <c r="BK398" s="121"/>
      <c r="BL398" s="121"/>
      <c r="BM398" s="121"/>
      <c r="BN398" s="121"/>
      <c r="BO398" s="121"/>
      <c r="BP398" s="121"/>
      <c r="BQ398" s="121"/>
      <c r="BR398" s="121"/>
      <c r="BS398" s="121"/>
      <c r="BT398" s="121"/>
      <c r="BU398" s="121"/>
      <c r="BV398" s="121"/>
      <c r="BW398" s="121"/>
      <c r="BX398" s="121"/>
    </row>
    <row r="399" spans="2:76" s="343" customFormat="1" x14ac:dyDescent="0.2">
      <c r="B399" s="383"/>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1"/>
      <c r="AL399" s="121"/>
      <c r="AM399" s="121"/>
      <c r="AN399" s="121"/>
      <c r="AO399" s="121"/>
      <c r="AP399" s="121"/>
      <c r="AQ399" s="121"/>
      <c r="AR399" s="121"/>
      <c r="AS399" s="121"/>
      <c r="AT399" s="121"/>
      <c r="AU399" s="121"/>
      <c r="AV399" s="121"/>
      <c r="AW399" s="121"/>
      <c r="AX399" s="121"/>
      <c r="AY399" s="121"/>
      <c r="AZ399" s="121"/>
      <c r="BA399" s="121"/>
      <c r="BB399" s="121"/>
      <c r="BC399" s="121"/>
      <c r="BD399" s="121"/>
      <c r="BE399" s="121"/>
      <c r="BF399" s="121"/>
      <c r="BG399" s="121"/>
      <c r="BH399" s="121"/>
      <c r="BI399" s="121"/>
      <c r="BJ399" s="121"/>
      <c r="BK399" s="121"/>
      <c r="BL399" s="121"/>
      <c r="BM399" s="121"/>
      <c r="BN399" s="121"/>
      <c r="BO399" s="121"/>
      <c r="BP399" s="121"/>
      <c r="BQ399" s="121"/>
      <c r="BR399" s="121"/>
      <c r="BS399" s="121"/>
      <c r="BT399" s="121"/>
      <c r="BU399" s="121"/>
      <c r="BV399" s="121"/>
      <c r="BW399" s="121"/>
      <c r="BX399" s="121"/>
    </row>
    <row r="400" spans="2:76" s="343" customFormat="1" x14ac:dyDescent="0.2">
      <c r="B400" s="383"/>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1"/>
      <c r="AL400" s="121"/>
      <c r="AM400" s="121"/>
      <c r="AN400" s="121"/>
      <c r="AO400" s="121"/>
      <c r="AP400" s="121"/>
      <c r="AQ400" s="121"/>
      <c r="AR400" s="121"/>
      <c r="AS400" s="121"/>
      <c r="AT400" s="121"/>
      <c r="AU400" s="121"/>
      <c r="AV400" s="121"/>
      <c r="AW400" s="121"/>
      <c r="AX400" s="121"/>
      <c r="AY400" s="121"/>
      <c r="AZ400" s="121"/>
      <c r="BA400" s="121"/>
      <c r="BB400" s="121"/>
      <c r="BC400" s="121"/>
      <c r="BD400" s="121"/>
      <c r="BE400" s="121"/>
      <c r="BF400" s="121"/>
      <c r="BG400" s="121"/>
      <c r="BH400" s="121"/>
      <c r="BI400" s="121"/>
      <c r="BJ400" s="121"/>
      <c r="BK400" s="121"/>
      <c r="BL400" s="121"/>
      <c r="BM400" s="121"/>
      <c r="BN400" s="121"/>
      <c r="BO400" s="121"/>
      <c r="BP400" s="121"/>
      <c r="BQ400" s="121"/>
      <c r="BR400" s="121"/>
      <c r="BS400" s="121"/>
      <c r="BT400" s="121"/>
      <c r="BU400" s="121"/>
      <c r="BV400" s="121"/>
      <c r="BW400" s="121"/>
      <c r="BX400" s="121"/>
    </row>
    <row r="401" spans="2:76" s="343" customFormat="1" x14ac:dyDescent="0.2">
      <c r="B401" s="383"/>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1"/>
      <c r="AL401" s="121"/>
      <c r="AM401" s="121"/>
      <c r="AN401" s="121"/>
      <c r="AO401" s="121"/>
      <c r="AP401" s="121"/>
      <c r="AQ401" s="121"/>
      <c r="AR401" s="121"/>
      <c r="AS401" s="121"/>
      <c r="AT401" s="121"/>
      <c r="AU401" s="121"/>
      <c r="AV401" s="121"/>
      <c r="AW401" s="121"/>
      <c r="AX401" s="121"/>
      <c r="AY401" s="121"/>
      <c r="AZ401" s="121"/>
      <c r="BA401" s="121"/>
      <c r="BB401" s="121"/>
      <c r="BC401" s="121"/>
      <c r="BD401" s="121"/>
      <c r="BE401" s="121"/>
      <c r="BF401" s="121"/>
      <c r="BG401" s="121"/>
      <c r="BH401" s="121"/>
      <c r="BI401" s="121"/>
      <c r="BJ401" s="121"/>
      <c r="BK401" s="121"/>
      <c r="BL401" s="121"/>
      <c r="BM401" s="121"/>
      <c r="BN401" s="121"/>
      <c r="BO401" s="121"/>
      <c r="BP401" s="121"/>
      <c r="BQ401" s="121"/>
      <c r="BR401" s="121"/>
      <c r="BS401" s="121"/>
      <c r="BT401" s="121"/>
      <c r="BU401" s="121"/>
      <c r="BV401" s="121"/>
      <c r="BW401" s="121"/>
      <c r="BX401" s="121"/>
    </row>
    <row r="402" spans="2:76" s="343" customFormat="1" x14ac:dyDescent="0.2">
      <c r="B402" s="383"/>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1"/>
      <c r="AL402" s="121"/>
      <c r="AM402" s="121"/>
      <c r="AN402" s="121"/>
      <c r="AO402" s="121"/>
      <c r="AP402" s="121"/>
      <c r="AQ402" s="121"/>
      <c r="AR402" s="121"/>
      <c r="AS402" s="121"/>
      <c r="AT402" s="121"/>
      <c r="AU402" s="121"/>
      <c r="AV402" s="121"/>
      <c r="AW402" s="121"/>
      <c r="AX402" s="121"/>
      <c r="AY402" s="121"/>
      <c r="AZ402" s="121"/>
      <c r="BA402" s="121"/>
      <c r="BB402" s="121"/>
      <c r="BC402" s="121"/>
      <c r="BD402" s="121"/>
      <c r="BE402" s="121"/>
      <c r="BF402" s="121"/>
      <c r="BG402" s="121"/>
      <c r="BH402" s="121"/>
      <c r="BI402" s="121"/>
      <c r="BJ402" s="121"/>
      <c r="BK402" s="121"/>
      <c r="BL402" s="121"/>
      <c r="BM402" s="121"/>
      <c r="BN402" s="121"/>
      <c r="BO402" s="121"/>
      <c r="BP402" s="121"/>
      <c r="BQ402" s="121"/>
      <c r="BR402" s="121"/>
      <c r="BS402" s="121"/>
      <c r="BT402" s="121"/>
      <c r="BU402" s="121"/>
      <c r="BV402" s="121"/>
      <c r="BW402" s="121"/>
      <c r="BX402" s="121"/>
    </row>
    <row r="403" spans="2:76" s="343" customFormat="1" x14ac:dyDescent="0.2">
      <c r="B403" s="383"/>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1"/>
      <c r="AL403" s="121"/>
      <c r="AM403" s="121"/>
      <c r="AN403" s="121"/>
      <c r="AO403" s="121"/>
      <c r="AP403" s="121"/>
      <c r="AQ403" s="121"/>
      <c r="AR403" s="121"/>
      <c r="AS403" s="121"/>
      <c r="AT403" s="121"/>
      <c r="AU403" s="121"/>
      <c r="AV403" s="121"/>
      <c r="AW403" s="121"/>
      <c r="AX403" s="121"/>
      <c r="AY403" s="121"/>
      <c r="AZ403" s="121"/>
      <c r="BA403" s="121"/>
      <c r="BB403" s="121"/>
      <c r="BC403" s="121"/>
      <c r="BD403" s="121"/>
      <c r="BE403" s="121"/>
      <c r="BF403" s="121"/>
      <c r="BG403" s="121"/>
      <c r="BH403" s="121"/>
      <c r="BI403" s="121"/>
      <c r="BJ403" s="121"/>
      <c r="BK403" s="121"/>
      <c r="BL403" s="121"/>
      <c r="BM403" s="121"/>
      <c r="BN403" s="121"/>
      <c r="BO403" s="121"/>
      <c r="BP403" s="121"/>
      <c r="BQ403" s="121"/>
      <c r="BR403" s="121"/>
      <c r="BS403" s="121"/>
      <c r="BT403" s="121"/>
      <c r="BU403" s="121"/>
      <c r="BV403" s="121"/>
      <c r="BW403" s="121"/>
      <c r="BX403" s="121"/>
    </row>
    <row r="404" spans="2:76" s="343" customFormat="1" x14ac:dyDescent="0.2">
      <c r="B404" s="383"/>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1"/>
      <c r="AL404" s="121"/>
      <c r="AM404" s="121"/>
      <c r="AN404" s="121"/>
      <c r="AO404" s="121"/>
      <c r="AP404" s="121"/>
      <c r="AQ404" s="121"/>
      <c r="AR404" s="121"/>
      <c r="AS404" s="121"/>
      <c r="AT404" s="121"/>
      <c r="AU404" s="121"/>
      <c r="AV404" s="121"/>
      <c r="AW404" s="121"/>
      <c r="AX404" s="121"/>
      <c r="AY404" s="121"/>
      <c r="AZ404" s="121"/>
      <c r="BA404" s="121"/>
      <c r="BB404" s="121"/>
      <c r="BC404" s="121"/>
      <c r="BD404" s="121"/>
      <c r="BE404" s="121"/>
      <c r="BF404" s="121"/>
      <c r="BG404" s="121"/>
      <c r="BH404" s="121"/>
      <c r="BI404" s="121"/>
      <c r="BJ404" s="121"/>
      <c r="BK404" s="121"/>
      <c r="BL404" s="121"/>
      <c r="BM404" s="121"/>
      <c r="BN404" s="121"/>
      <c r="BO404" s="121"/>
      <c r="BP404" s="121"/>
      <c r="BQ404" s="121"/>
      <c r="BR404" s="121"/>
      <c r="BS404" s="121"/>
      <c r="BT404" s="121"/>
      <c r="BU404" s="121"/>
      <c r="BV404" s="121"/>
      <c r="BW404" s="121"/>
      <c r="BX404" s="121"/>
    </row>
    <row r="405" spans="2:76" s="343" customFormat="1" x14ac:dyDescent="0.2">
      <c r="B405" s="383"/>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1"/>
      <c r="AL405" s="121"/>
      <c r="AM405" s="121"/>
      <c r="AN405" s="121"/>
      <c r="AO405" s="121"/>
      <c r="AP405" s="121"/>
      <c r="AQ405" s="121"/>
      <c r="AR405" s="121"/>
      <c r="AS405" s="121"/>
      <c r="AT405" s="121"/>
      <c r="AU405" s="121"/>
      <c r="AV405" s="121"/>
      <c r="AW405" s="121"/>
      <c r="AX405" s="121"/>
      <c r="AY405" s="121"/>
      <c r="AZ405" s="121"/>
      <c r="BA405" s="121"/>
      <c r="BB405" s="121"/>
      <c r="BC405" s="121"/>
      <c r="BD405" s="121"/>
      <c r="BE405" s="121"/>
      <c r="BF405" s="121"/>
      <c r="BG405" s="121"/>
      <c r="BH405" s="121"/>
      <c r="BI405" s="121"/>
      <c r="BJ405" s="121"/>
      <c r="BK405" s="121"/>
      <c r="BL405" s="121"/>
      <c r="BM405" s="121"/>
      <c r="BN405" s="121"/>
      <c r="BO405" s="121"/>
      <c r="BP405" s="121"/>
      <c r="BQ405" s="121"/>
      <c r="BR405" s="121"/>
      <c r="BS405" s="121"/>
      <c r="BT405" s="121"/>
      <c r="BU405" s="121"/>
      <c r="BV405" s="121"/>
      <c r="BW405" s="121"/>
      <c r="BX405" s="121"/>
    </row>
    <row r="406" spans="2:76" s="343" customFormat="1" x14ac:dyDescent="0.2">
      <c r="B406" s="383"/>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1"/>
      <c r="AN406" s="121"/>
      <c r="AO406" s="121"/>
      <c r="AP406" s="121"/>
      <c r="AQ406" s="121"/>
      <c r="AR406" s="121"/>
      <c r="AS406" s="121"/>
      <c r="AT406" s="121"/>
      <c r="AU406" s="121"/>
      <c r="AV406" s="121"/>
      <c r="AW406" s="121"/>
      <c r="AX406" s="121"/>
      <c r="AY406" s="121"/>
      <c r="AZ406" s="121"/>
      <c r="BA406" s="121"/>
      <c r="BB406" s="121"/>
      <c r="BC406" s="121"/>
      <c r="BD406" s="121"/>
      <c r="BE406" s="121"/>
      <c r="BF406" s="121"/>
      <c r="BG406" s="121"/>
      <c r="BH406" s="121"/>
      <c r="BI406" s="121"/>
      <c r="BJ406" s="121"/>
      <c r="BK406" s="121"/>
      <c r="BL406" s="121"/>
      <c r="BM406" s="121"/>
      <c r="BN406" s="121"/>
      <c r="BO406" s="121"/>
      <c r="BP406" s="121"/>
      <c r="BQ406" s="121"/>
      <c r="BR406" s="121"/>
      <c r="BS406" s="121"/>
      <c r="BT406" s="121"/>
      <c r="BU406" s="121"/>
      <c r="BV406" s="121"/>
      <c r="BW406" s="121"/>
      <c r="BX406" s="121"/>
    </row>
    <row r="407" spans="2:76" s="343" customFormat="1" x14ac:dyDescent="0.2">
      <c r="B407" s="383"/>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1"/>
      <c r="AN407" s="121"/>
      <c r="AO407" s="121"/>
      <c r="AP407" s="121"/>
      <c r="AQ407" s="121"/>
      <c r="AR407" s="121"/>
      <c r="AS407" s="121"/>
      <c r="AT407" s="121"/>
      <c r="AU407" s="121"/>
      <c r="AV407" s="121"/>
      <c r="AW407" s="121"/>
      <c r="AX407" s="121"/>
      <c r="AY407" s="121"/>
      <c r="AZ407" s="121"/>
      <c r="BA407" s="121"/>
      <c r="BB407" s="121"/>
      <c r="BC407" s="121"/>
      <c r="BD407" s="121"/>
      <c r="BE407" s="121"/>
      <c r="BF407" s="121"/>
      <c r="BG407" s="121"/>
      <c r="BH407" s="121"/>
      <c r="BI407" s="121"/>
      <c r="BJ407" s="121"/>
      <c r="BK407" s="121"/>
      <c r="BL407" s="121"/>
      <c r="BM407" s="121"/>
      <c r="BN407" s="121"/>
      <c r="BO407" s="121"/>
      <c r="BP407" s="121"/>
      <c r="BQ407" s="121"/>
      <c r="BR407" s="121"/>
      <c r="BS407" s="121"/>
      <c r="BT407" s="121"/>
      <c r="BU407" s="121"/>
      <c r="BV407" s="121"/>
      <c r="BW407" s="121"/>
      <c r="BX407" s="121"/>
    </row>
    <row r="408" spans="2:76" s="343" customFormat="1" x14ac:dyDescent="0.2">
      <c r="B408" s="383"/>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c r="AN408" s="121"/>
      <c r="AO408" s="121"/>
      <c r="AP408" s="121"/>
      <c r="AQ408" s="121"/>
      <c r="AR408" s="121"/>
      <c r="AS408" s="121"/>
      <c r="AT408" s="121"/>
      <c r="AU408" s="121"/>
      <c r="AV408" s="121"/>
      <c r="AW408" s="121"/>
      <c r="AX408" s="121"/>
      <c r="AY408" s="121"/>
      <c r="AZ408" s="121"/>
      <c r="BA408" s="121"/>
      <c r="BB408" s="121"/>
      <c r="BC408" s="121"/>
      <c r="BD408" s="121"/>
      <c r="BE408" s="121"/>
      <c r="BF408" s="121"/>
      <c r="BG408" s="121"/>
      <c r="BH408" s="121"/>
      <c r="BI408" s="121"/>
      <c r="BJ408" s="121"/>
      <c r="BK408" s="121"/>
      <c r="BL408" s="121"/>
      <c r="BM408" s="121"/>
      <c r="BN408" s="121"/>
      <c r="BO408" s="121"/>
      <c r="BP408" s="121"/>
      <c r="BQ408" s="121"/>
      <c r="BR408" s="121"/>
      <c r="BS408" s="121"/>
      <c r="BT408" s="121"/>
      <c r="BU408" s="121"/>
      <c r="BV408" s="121"/>
      <c r="BW408" s="121"/>
      <c r="BX408" s="121"/>
    </row>
    <row r="409" spans="2:76" s="343" customFormat="1" x14ac:dyDescent="0.2">
      <c r="B409" s="383"/>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1"/>
      <c r="AL409" s="121"/>
      <c r="AM409" s="121"/>
      <c r="AN409" s="121"/>
      <c r="AO409" s="121"/>
      <c r="AP409" s="121"/>
      <c r="AQ409" s="121"/>
      <c r="AR409" s="121"/>
      <c r="AS409" s="121"/>
      <c r="AT409" s="121"/>
      <c r="AU409" s="121"/>
      <c r="AV409" s="121"/>
      <c r="AW409" s="121"/>
      <c r="AX409" s="121"/>
      <c r="AY409" s="121"/>
      <c r="AZ409" s="121"/>
      <c r="BA409" s="121"/>
      <c r="BB409" s="121"/>
      <c r="BC409" s="121"/>
      <c r="BD409" s="121"/>
      <c r="BE409" s="121"/>
      <c r="BF409" s="121"/>
      <c r="BG409" s="121"/>
      <c r="BH409" s="121"/>
      <c r="BI409" s="121"/>
      <c r="BJ409" s="121"/>
      <c r="BK409" s="121"/>
      <c r="BL409" s="121"/>
      <c r="BM409" s="121"/>
      <c r="BN409" s="121"/>
      <c r="BO409" s="121"/>
      <c r="BP409" s="121"/>
      <c r="BQ409" s="121"/>
      <c r="BR409" s="121"/>
      <c r="BS409" s="121"/>
      <c r="BT409" s="121"/>
      <c r="BU409" s="121"/>
      <c r="BV409" s="121"/>
      <c r="BW409" s="121"/>
      <c r="BX409" s="121"/>
    </row>
    <row r="410" spans="2:76" s="343" customFormat="1" x14ac:dyDescent="0.2">
      <c r="B410" s="383"/>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c r="AN410" s="121"/>
      <c r="AO410" s="121"/>
      <c r="AP410" s="121"/>
      <c r="AQ410" s="121"/>
      <c r="AR410" s="121"/>
      <c r="AS410" s="121"/>
      <c r="AT410" s="121"/>
      <c r="AU410" s="121"/>
      <c r="AV410" s="121"/>
      <c r="AW410" s="121"/>
      <c r="AX410" s="121"/>
      <c r="AY410" s="121"/>
      <c r="AZ410" s="121"/>
      <c r="BA410" s="121"/>
      <c r="BB410" s="121"/>
      <c r="BC410" s="121"/>
      <c r="BD410" s="121"/>
      <c r="BE410" s="121"/>
      <c r="BF410" s="121"/>
      <c r="BG410" s="121"/>
      <c r="BH410" s="121"/>
      <c r="BI410" s="121"/>
      <c r="BJ410" s="121"/>
      <c r="BK410" s="121"/>
      <c r="BL410" s="121"/>
      <c r="BM410" s="121"/>
      <c r="BN410" s="121"/>
      <c r="BO410" s="121"/>
      <c r="BP410" s="121"/>
      <c r="BQ410" s="121"/>
      <c r="BR410" s="121"/>
      <c r="BS410" s="121"/>
      <c r="BT410" s="121"/>
      <c r="BU410" s="121"/>
      <c r="BV410" s="121"/>
      <c r="BW410" s="121"/>
      <c r="BX410" s="121"/>
    </row>
    <row r="411" spans="2:76" s="343" customFormat="1" x14ac:dyDescent="0.2">
      <c r="B411" s="383"/>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1"/>
      <c r="AL411" s="121"/>
      <c r="AM411" s="121"/>
      <c r="AN411" s="121"/>
      <c r="AO411" s="121"/>
      <c r="AP411" s="121"/>
      <c r="AQ411" s="121"/>
      <c r="AR411" s="121"/>
      <c r="AS411" s="121"/>
      <c r="AT411" s="121"/>
      <c r="AU411" s="121"/>
      <c r="AV411" s="121"/>
      <c r="AW411" s="121"/>
      <c r="AX411" s="121"/>
      <c r="AY411" s="121"/>
      <c r="AZ411" s="121"/>
      <c r="BA411" s="121"/>
      <c r="BB411" s="121"/>
      <c r="BC411" s="121"/>
      <c r="BD411" s="121"/>
      <c r="BE411" s="121"/>
      <c r="BF411" s="121"/>
      <c r="BG411" s="121"/>
      <c r="BH411" s="121"/>
      <c r="BI411" s="121"/>
      <c r="BJ411" s="121"/>
      <c r="BK411" s="121"/>
      <c r="BL411" s="121"/>
      <c r="BM411" s="121"/>
      <c r="BN411" s="121"/>
      <c r="BO411" s="121"/>
      <c r="BP411" s="121"/>
      <c r="BQ411" s="121"/>
      <c r="BR411" s="121"/>
      <c r="BS411" s="121"/>
      <c r="BT411" s="121"/>
      <c r="BU411" s="121"/>
      <c r="BV411" s="121"/>
      <c r="BW411" s="121"/>
      <c r="BX411" s="121"/>
    </row>
    <row r="412" spans="2:76" s="343" customFormat="1" x14ac:dyDescent="0.2">
      <c r="B412" s="383"/>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1"/>
      <c r="AL412" s="121"/>
      <c r="AM412" s="121"/>
      <c r="AN412" s="121"/>
      <c r="AO412" s="121"/>
      <c r="AP412" s="121"/>
      <c r="AQ412" s="121"/>
      <c r="AR412" s="121"/>
      <c r="AS412" s="121"/>
      <c r="AT412" s="121"/>
      <c r="AU412" s="121"/>
      <c r="AV412" s="121"/>
      <c r="AW412" s="121"/>
      <c r="AX412" s="121"/>
      <c r="AY412" s="121"/>
      <c r="AZ412" s="121"/>
      <c r="BA412" s="121"/>
      <c r="BB412" s="121"/>
      <c r="BC412" s="121"/>
      <c r="BD412" s="121"/>
      <c r="BE412" s="121"/>
      <c r="BF412" s="121"/>
      <c r="BG412" s="121"/>
      <c r="BH412" s="121"/>
      <c r="BI412" s="121"/>
      <c r="BJ412" s="121"/>
      <c r="BK412" s="121"/>
      <c r="BL412" s="121"/>
      <c r="BM412" s="121"/>
      <c r="BN412" s="121"/>
      <c r="BO412" s="121"/>
      <c r="BP412" s="121"/>
      <c r="BQ412" s="121"/>
      <c r="BR412" s="121"/>
      <c r="BS412" s="121"/>
      <c r="BT412" s="121"/>
      <c r="BU412" s="121"/>
      <c r="BV412" s="121"/>
      <c r="BW412" s="121"/>
      <c r="BX412" s="121"/>
    </row>
    <row r="413" spans="2:76" s="343" customFormat="1" x14ac:dyDescent="0.2">
      <c r="B413" s="383"/>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1"/>
      <c r="AN413" s="121"/>
      <c r="AO413" s="121"/>
      <c r="AP413" s="121"/>
      <c r="AQ413" s="121"/>
      <c r="AR413" s="121"/>
      <c r="AS413" s="121"/>
      <c r="AT413" s="121"/>
      <c r="AU413" s="121"/>
      <c r="AV413" s="121"/>
      <c r="AW413" s="121"/>
      <c r="AX413" s="121"/>
      <c r="AY413" s="121"/>
      <c r="AZ413" s="121"/>
      <c r="BA413" s="121"/>
      <c r="BB413" s="121"/>
      <c r="BC413" s="121"/>
      <c r="BD413" s="121"/>
      <c r="BE413" s="121"/>
      <c r="BF413" s="121"/>
      <c r="BG413" s="121"/>
      <c r="BH413" s="121"/>
      <c r="BI413" s="121"/>
      <c r="BJ413" s="121"/>
      <c r="BK413" s="121"/>
      <c r="BL413" s="121"/>
      <c r="BM413" s="121"/>
      <c r="BN413" s="121"/>
      <c r="BO413" s="121"/>
      <c r="BP413" s="121"/>
      <c r="BQ413" s="121"/>
      <c r="BR413" s="121"/>
      <c r="BS413" s="121"/>
      <c r="BT413" s="121"/>
      <c r="BU413" s="121"/>
      <c r="BV413" s="121"/>
      <c r="BW413" s="121"/>
      <c r="BX413" s="121"/>
    </row>
    <row r="414" spans="2:76" s="343" customFormat="1" x14ac:dyDescent="0.2">
      <c r="B414" s="383"/>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1"/>
      <c r="AN414" s="121"/>
      <c r="AO414" s="121"/>
      <c r="AP414" s="121"/>
      <c r="AQ414" s="121"/>
      <c r="AR414" s="121"/>
      <c r="AS414" s="121"/>
      <c r="AT414" s="121"/>
      <c r="AU414" s="121"/>
      <c r="AV414" s="121"/>
      <c r="AW414" s="121"/>
      <c r="AX414" s="121"/>
      <c r="AY414" s="121"/>
      <c r="AZ414" s="121"/>
      <c r="BA414" s="121"/>
      <c r="BB414" s="121"/>
      <c r="BC414" s="121"/>
      <c r="BD414" s="121"/>
      <c r="BE414" s="121"/>
      <c r="BF414" s="121"/>
      <c r="BG414" s="121"/>
      <c r="BH414" s="121"/>
      <c r="BI414" s="121"/>
      <c r="BJ414" s="121"/>
      <c r="BK414" s="121"/>
      <c r="BL414" s="121"/>
      <c r="BM414" s="121"/>
      <c r="BN414" s="121"/>
      <c r="BO414" s="121"/>
      <c r="BP414" s="121"/>
      <c r="BQ414" s="121"/>
      <c r="BR414" s="121"/>
      <c r="BS414" s="121"/>
      <c r="BT414" s="121"/>
      <c r="BU414" s="121"/>
      <c r="BV414" s="121"/>
      <c r="BW414" s="121"/>
      <c r="BX414" s="121"/>
    </row>
    <row r="415" spans="2:76" s="343" customFormat="1" x14ac:dyDescent="0.2">
      <c r="B415" s="383"/>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1"/>
      <c r="AL415" s="121"/>
      <c r="AM415" s="121"/>
      <c r="AN415" s="121"/>
      <c r="AO415" s="121"/>
      <c r="AP415" s="121"/>
      <c r="AQ415" s="121"/>
      <c r="AR415" s="121"/>
      <c r="AS415" s="121"/>
      <c r="AT415" s="121"/>
      <c r="AU415" s="121"/>
      <c r="AV415" s="121"/>
      <c r="AW415" s="121"/>
      <c r="AX415" s="121"/>
      <c r="AY415" s="121"/>
      <c r="AZ415" s="121"/>
      <c r="BA415" s="121"/>
      <c r="BB415" s="121"/>
      <c r="BC415" s="121"/>
      <c r="BD415" s="121"/>
      <c r="BE415" s="121"/>
      <c r="BF415" s="121"/>
      <c r="BG415" s="121"/>
      <c r="BH415" s="121"/>
      <c r="BI415" s="121"/>
      <c r="BJ415" s="121"/>
      <c r="BK415" s="121"/>
      <c r="BL415" s="121"/>
      <c r="BM415" s="121"/>
      <c r="BN415" s="121"/>
      <c r="BO415" s="121"/>
      <c r="BP415" s="121"/>
      <c r="BQ415" s="121"/>
      <c r="BR415" s="121"/>
      <c r="BS415" s="121"/>
      <c r="BT415" s="121"/>
      <c r="BU415" s="121"/>
      <c r="BV415" s="121"/>
      <c r="BW415" s="121"/>
      <c r="BX415" s="121"/>
    </row>
    <row r="416" spans="2:76" s="343" customFormat="1" x14ac:dyDescent="0.2">
      <c r="B416" s="383"/>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1"/>
      <c r="AL416" s="121"/>
      <c r="AM416" s="121"/>
      <c r="AN416" s="121"/>
      <c r="AO416" s="121"/>
      <c r="AP416" s="121"/>
      <c r="AQ416" s="121"/>
      <c r="AR416" s="121"/>
      <c r="AS416" s="121"/>
      <c r="AT416" s="121"/>
      <c r="AU416" s="121"/>
      <c r="AV416" s="121"/>
      <c r="AW416" s="121"/>
      <c r="AX416" s="121"/>
      <c r="AY416" s="121"/>
      <c r="AZ416" s="121"/>
      <c r="BA416" s="121"/>
      <c r="BB416" s="121"/>
      <c r="BC416" s="121"/>
      <c r="BD416" s="121"/>
      <c r="BE416" s="121"/>
      <c r="BF416" s="121"/>
      <c r="BG416" s="121"/>
      <c r="BH416" s="121"/>
      <c r="BI416" s="121"/>
      <c r="BJ416" s="121"/>
      <c r="BK416" s="121"/>
      <c r="BL416" s="121"/>
      <c r="BM416" s="121"/>
      <c r="BN416" s="121"/>
      <c r="BO416" s="121"/>
      <c r="BP416" s="121"/>
      <c r="BQ416" s="121"/>
      <c r="BR416" s="121"/>
      <c r="BS416" s="121"/>
      <c r="BT416" s="121"/>
      <c r="BU416" s="121"/>
      <c r="BV416" s="121"/>
      <c r="BW416" s="121"/>
      <c r="BX416" s="121"/>
    </row>
    <row r="417" spans="2:76" s="343" customFormat="1" x14ac:dyDescent="0.2">
      <c r="B417" s="383"/>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1"/>
      <c r="AN417" s="121"/>
      <c r="AO417" s="121"/>
      <c r="AP417" s="121"/>
      <c r="AQ417" s="121"/>
      <c r="AR417" s="121"/>
      <c r="AS417" s="121"/>
      <c r="AT417" s="121"/>
      <c r="AU417" s="121"/>
      <c r="AV417" s="121"/>
      <c r="AW417" s="121"/>
      <c r="AX417" s="121"/>
      <c r="AY417" s="121"/>
      <c r="AZ417" s="121"/>
      <c r="BA417" s="121"/>
      <c r="BB417" s="121"/>
      <c r="BC417" s="121"/>
      <c r="BD417" s="121"/>
      <c r="BE417" s="121"/>
      <c r="BF417" s="121"/>
      <c r="BG417" s="121"/>
      <c r="BH417" s="121"/>
      <c r="BI417" s="121"/>
      <c r="BJ417" s="121"/>
      <c r="BK417" s="121"/>
      <c r="BL417" s="121"/>
      <c r="BM417" s="121"/>
      <c r="BN417" s="121"/>
      <c r="BO417" s="121"/>
      <c r="BP417" s="121"/>
      <c r="BQ417" s="121"/>
      <c r="BR417" s="121"/>
      <c r="BS417" s="121"/>
      <c r="BT417" s="121"/>
      <c r="BU417" s="121"/>
      <c r="BV417" s="121"/>
      <c r="BW417" s="121"/>
      <c r="BX417" s="121"/>
    </row>
    <row r="418" spans="2:76" s="343" customFormat="1" x14ac:dyDescent="0.2">
      <c r="B418" s="383"/>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1"/>
      <c r="AL418" s="121"/>
      <c r="AM418" s="121"/>
      <c r="AN418" s="121"/>
      <c r="AO418" s="121"/>
      <c r="AP418" s="121"/>
      <c r="AQ418" s="121"/>
      <c r="AR418" s="121"/>
      <c r="AS418" s="121"/>
      <c r="AT418" s="121"/>
      <c r="AU418" s="121"/>
      <c r="AV418" s="121"/>
      <c r="AW418" s="121"/>
      <c r="AX418" s="121"/>
      <c r="AY418" s="121"/>
      <c r="AZ418" s="121"/>
      <c r="BA418" s="121"/>
      <c r="BB418" s="121"/>
      <c r="BC418" s="121"/>
      <c r="BD418" s="121"/>
      <c r="BE418" s="121"/>
      <c r="BF418" s="121"/>
      <c r="BG418" s="121"/>
      <c r="BH418" s="121"/>
      <c r="BI418" s="121"/>
      <c r="BJ418" s="121"/>
      <c r="BK418" s="121"/>
      <c r="BL418" s="121"/>
      <c r="BM418" s="121"/>
      <c r="BN418" s="121"/>
      <c r="BO418" s="121"/>
      <c r="BP418" s="121"/>
      <c r="BQ418" s="121"/>
      <c r="BR418" s="121"/>
      <c r="BS418" s="121"/>
      <c r="BT418" s="121"/>
      <c r="BU418" s="121"/>
      <c r="BV418" s="121"/>
      <c r="BW418" s="121"/>
      <c r="BX418" s="121"/>
    </row>
    <row r="419" spans="2:76" s="343" customFormat="1" x14ac:dyDescent="0.2">
      <c r="B419" s="383"/>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1"/>
      <c r="AL419" s="121"/>
      <c r="AM419" s="121"/>
      <c r="AN419" s="121"/>
      <c r="AO419" s="121"/>
      <c r="AP419" s="121"/>
      <c r="AQ419" s="121"/>
      <c r="AR419" s="121"/>
      <c r="AS419" s="121"/>
      <c r="AT419" s="121"/>
      <c r="AU419" s="121"/>
      <c r="AV419" s="121"/>
      <c r="AW419" s="121"/>
      <c r="AX419" s="121"/>
      <c r="AY419" s="121"/>
      <c r="AZ419" s="121"/>
      <c r="BA419" s="121"/>
      <c r="BB419" s="121"/>
      <c r="BC419" s="121"/>
      <c r="BD419" s="121"/>
      <c r="BE419" s="121"/>
      <c r="BF419" s="121"/>
      <c r="BG419" s="121"/>
      <c r="BH419" s="121"/>
      <c r="BI419" s="121"/>
      <c r="BJ419" s="121"/>
      <c r="BK419" s="121"/>
      <c r="BL419" s="121"/>
      <c r="BM419" s="121"/>
      <c r="BN419" s="121"/>
      <c r="BO419" s="121"/>
      <c r="BP419" s="121"/>
      <c r="BQ419" s="121"/>
      <c r="BR419" s="121"/>
      <c r="BS419" s="121"/>
      <c r="BT419" s="121"/>
      <c r="BU419" s="121"/>
      <c r="BV419" s="121"/>
      <c r="BW419" s="121"/>
      <c r="BX419" s="121"/>
    </row>
    <row r="420" spans="2:76" s="343" customFormat="1" x14ac:dyDescent="0.2">
      <c r="B420" s="383"/>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1"/>
      <c r="AL420" s="121"/>
      <c r="AM420" s="121"/>
      <c r="AN420" s="121"/>
      <c r="AO420" s="121"/>
      <c r="AP420" s="121"/>
      <c r="AQ420" s="121"/>
      <c r="AR420" s="121"/>
      <c r="AS420" s="121"/>
      <c r="AT420" s="121"/>
      <c r="AU420" s="121"/>
      <c r="AV420" s="121"/>
      <c r="AW420" s="121"/>
      <c r="AX420" s="121"/>
      <c r="AY420" s="121"/>
      <c r="AZ420" s="121"/>
      <c r="BA420" s="121"/>
      <c r="BB420" s="121"/>
      <c r="BC420" s="121"/>
      <c r="BD420" s="121"/>
      <c r="BE420" s="121"/>
      <c r="BF420" s="121"/>
      <c r="BG420" s="121"/>
      <c r="BH420" s="121"/>
      <c r="BI420" s="121"/>
      <c r="BJ420" s="121"/>
      <c r="BK420" s="121"/>
      <c r="BL420" s="121"/>
      <c r="BM420" s="121"/>
      <c r="BN420" s="121"/>
      <c r="BO420" s="121"/>
      <c r="BP420" s="121"/>
      <c r="BQ420" s="121"/>
      <c r="BR420" s="121"/>
      <c r="BS420" s="121"/>
      <c r="BT420" s="121"/>
      <c r="BU420" s="121"/>
      <c r="BV420" s="121"/>
      <c r="BW420" s="121"/>
      <c r="BX420" s="121"/>
    </row>
    <row r="421" spans="2:76" s="343" customFormat="1" x14ac:dyDescent="0.2">
      <c r="B421" s="383"/>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1"/>
      <c r="AL421" s="121"/>
      <c r="AM421" s="121"/>
      <c r="AN421" s="121"/>
      <c r="AO421" s="121"/>
      <c r="AP421" s="121"/>
      <c r="AQ421" s="121"/>
      <c r="AR421" s="121"/>
      <c r="AS421" s="121"/>
      <c r="AT421" s="121"/>
      <c r="AU421" s="121"/>
      <c r="AV421" s="121"/>
      <c r="AW421" s="121"/>
      <c r="AX421" s="121"/>
      <c r="AY421" s="121"/>
      <c r="AZ421" s="121"/>
      <c r="BA421" s="121"/>
      <c r="BB421" s="121"/>
      <c r="BC421" s="121"/>
      <c r="BD421" s="121"/>
      <c r="BE421" s="121"/>
      <c r="BF421" s="121"/>
      <c r="BG421" s="121"/>
      <c r="BH421" s="121"/>
      <c r="BI421" s="121"/>
      <c r="BJ421" s="121"/>
      <c r="BK421" s="121"/>
      <c r="BL421" s="121"/>
      <c r="BM421" s="121"/>
      <c r="BN421" s="121"/>
      <c r="BO421" s="121"/>
      <c r="BP421" s="121"/>
      <c r="BQ421" s="121"/>
      <c r="BR421" s="121"/>
      <c r="BS421" s="121"/>
      <c r="BT421" s="121"/>
      <c r="BU421" s="121"/>
      <c r="BV421" s="121"/>
      <c r="BW421" s="121"/>
      <c r="BX421" s="121"/>
    </row>
    <row r="422" spans="2:76" s="343" customFormat="1" x14ac:dyDescent="0.2">
      <c r="B422" s="383"/>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1"/>
      <c r="AL422" s="121"/>
      <c r="AM422" s="121"/>
      <c r="AN422" s="121"/>
      <c r="AO422" s="121"/>
      <c r="AP422" s="121"/>
      <c r="AQ422" s="121"/>
      <c r="AR422" s="121"/>
      <c r="AS422" s="121"/>
      <c r="AT422" s="121"/>
      <c r="AU422" s="121"/>
      <c r="AV422" s="121"/>
      <c r="AW422" s="121"/>
      <c r="AX422" s="121"/>
      <c r="AY422" s="121"/>
      <c r="AZ422" s="121"/>
      <c r="BA422" s="121"/>
      <c r="BB422" s="121"/>
      <c r="BC422" s="121"/>
      <c r="BD422" s="121"/>
      <c r="BE422" s="121"/>
      <c r="BF422" s="121"/>
      <c r="BG422" s="121"/>
      <c r="BH422" s="121"/>
      <c r="BI422" s="121"/>
      <c r="BJ422" s="121"/>
      <c r="BK422" s="121"/>
      <c r="BL422" s="121"/>
      <c r="BM422" s="121"/>
      <c r="BN422" s="121"/>
      <c r="BO422" s="121"/>
      <c r="BP422" s="121"/>
      <c r="BQ422" s="121"/>
      <c r="BR422" s="121"/>
      <c r="BS422" s="121"/>
      <c r="BT422" s="121"/>
      <c r="BU422" s="121"/>
      <c r="BV422" s="121"/>
      <c r="BW422" s="121"/>
      <c r="BX422" s="121"/>
    </row>
    <row r="423" spans="2:76" s="343" customFormat="1" x14ac:dyDescent="0.2">
      <c r="B423" s="383"/>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1"/>
      <c r="AL423" s="121"/>
      <c r="AM423" s="121"/>
      <c r="AN423" s="121"/>
      <c r="AO423" s="121"/>
      <c r="AP423" s="121"/>
      <c r="AQ423" s="121"/>
      <c r="AR423" s="121"/>
      <c r="AS423" s="121"/>
      <c r="AT423" s="121"/>
      <c r="AU423" s="121"/>
      <c r="AV423" s="121"/>
      <c r="AW423" s="121"/>
      <c r="AX423" s="121"/>
      <c r="AY423" s="121"/>
      <c r="AZ423" s="121"/>
      <c r="BA423" s="121"/>
      <c r="BB423" s="121"/>
      <c r="BC423" s="121"/>
      <c r="BD423" s="121"/>
      <c r="BE423" s="121"/>
      <c r="BF423" s="121"/>
      <c r="BG423" s="121"/>
      <c r="BH423" s="121"/>
      <c r="BI423" s="121"/>
      <c r="BJ423" s="121"/>
      <c r="BK423" s="121"/>
      <c r="BL423" s="121"/>
      <c r="BM423" s="121"/>
      <c r="BN423" s="121"/>
      <c r="BO423" s="121"/>
      <c r="BP423" s="121"/>
      <c r="BQ423" s="121"/>
      <c r="BR423" s="121"/>
      <c r="BS423" s="121"/>
      <c r="BT423" s="121"/>
      <c r="BU423" s="121"/>
      <c r="BV423" s="121"/>
      <c r="BW423" s="121"/>
      <c r="BX423" s="121"/>
    </row>
    <row r="424" spans="2:76" s="343" customFormat="1" x14ac:dyDescent="0.2">
      <c r="B424" s="383"/>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1"/>
      <c r="AL424" s="121"/>
      <c r="AM424" s="121"/>
      <c r="AN424" s="121"/>
      <c r="AO424" s="121"/>
      <c r="AP424" s="121"/>
      <c r="AQ424" s="121"/>
      <c r="AR424" s="121"/>
      <c r="AS424" s="121"/>
      <c r="AT424" s="121"/>
      <c r="AU424" s="121"/>
      <c r="AV424" s="121"/>
      <c r="AW424" s="121"/>
      <c r="AX424" s="121"/>
      <c r="AY424" s="121"/>
      <c r="AZ424" s="121"/>
      <c r="BA424" s="121"/>
      <c r="BB424" s="121"/>
      <c r="BC424" s="121"/>
      <c r="BD424" s="121"/>
      <c r="BE424" s="121"/>
      <c r="BF424" s="121"/>
      <c r="BG424" s="121"/>
      <c r="BH424" s="121"/>
      <c r="BI424" s="121"/>
      <c r="BJ424" s="121"/>
      <c r="BK424" s="121"/>
      <c r="BL424" s="121"/>
      <c r="BM424" s="121"/>
      <c r="BN424" s="121"/>
      <c r="BO424" s="121"/>
      <c r="BP424" s="121"/>
      <c r="BQ424" s="121"/>
      <c r="BR424" s="121"/>
      <c r="BS424" s="121"/>
      <c r="BT424" s="121"/>
      <c r="BU424" s="121"/>
      <c r="BV424" s="121"/>
      <c r="BW424" s="121"/>
      <c r="BX424" s="121"/>
    </row>
    <row r="425" spans="2:76" s="343" customFormat="1" x14ac:dyDescent="0.2">
      <c r="B425" s="383"/>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1"/>
      <c r="AL425" s="121"/>
      <c r="AM425" s="121"/>
      <c r="AN425" s="121"/>
      <c r="AO425" s="121"/>
      <c r="AP425" s="121"/>
      <c r="AQ425" s="121"/>
      <c r="AR425" s="121"/>
      <c r="AS425" s="121"/>
      <c r="AT425" s="121"/>
      <c r="AU425" s="121"/>
      <c r="AV425" s="121"/>
      <c r="AW425" s="121"/>
      <c r="AX425" s="121"/>
      <c r="AY425" s="121"/>
      <c r="AZ425" s="121"/>
      <c r="BA425" s="121"/>
      <c r="BB425" s="121"/>
      <c r="BC425" s="121"/>
      <c r="BD425" s="121"/>
      <c r="BE425" s="121"/>
      <c r="BF425" s="121"/>
      <c r="BG425" s="121"/>
      <c r="BH425" s="121"/>
      <c r="BI425" s="121"/>
      <c r="BJ425" s="121"/>
      <c r="BK425" s="121"/>
      <c r="BL425" s="121"/>
      <c r="BM425" s="121"/>
      <c r="BN425" s="121"/>
      <c r="BO425" s="121"/>
      <c r="BP425" s="121"/>
      <c r="BQ425" s="121"/>
      <c r="BR425" s="121"/>
      <c r="BS425" s="121"/>
      <c r="BT425" s="121"/>
      <c r="BU425" s="121"/>
      <c r="BV425" s="121"/>
      <c r="BW425" s="121"/>
      <c r="BX425" s="121"/>
    </row>
    <row r="426" spans="2:76" s="343" customFormat="1" x14ac:dyDescent="0.2">
      <c r="B426" s="383"/>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1"/>
      <c r="AL426" s="121"/>
      <c r="AM426" s="121"/>
      <c r="AN426" s="121"/>
      <c r="AO426" s="121"/>
      <c r="AP426" s="121"/>
      <c r="AQ426" s="121"/>
      <c r="AR426" s="121"/>
      <c r="AS426" s="121"/>
      <c r="AT426" s="121"/>
      <c r="AU426" s="121"/>
      <c r="AV426" s="121"/>
      <c r="AW426" s="121"/>
      <c r="AX426" s="121"/>
      <c r="AY426" s="121"/>
      <c r="AZ426" s="121"/>
      <c r="BA426" s="121"/>
      <c r="BB426" s="121"/>
      <c r="BC426" s="121"/>
      <c r="BD426" s="121"/>
      <c r="BE426" s="121"/>
      <c r="BF426" s="121"/>
      <c r="BG426" s="121"/>
      <c r="BH426" s="121"/>
      <c r="BI426" s="121"/>
      <c r="BJ426" s="121"/>
      <c r="BK426" s="121"/>
      <c r="BL426" s="121"/>
      <c r="BM426" s="121"/>
      <c r="BN426" s="121"/>
      <c r="BO426" s="121"/>
      <c r="BP426" s="121"/>
      <c r="BQ426" s="121"/>
      <c r="BR426" s="121"/>
      <c r="BS426" s="121"/>
      <c r="BT426" s="121"/>
      <c r="BU426" s="121"/>
      <c r="BV426" s="121"/>
      <c r="BW426" s="121"/>
      <c r="BX426" s="121"/>
    </row>
    <row r="427" spans="2:76" s="343" customFormat="1" x14ac:dyDescent="0.2">
      <c r="B427" s="383"/>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1"/>
      <c r="AY427" s="121"/>
      <c r="AZ427" s="121"/>
      <c r="BA427" s="121"/>
      <c r="BB427" s="121"/>
      <c r="BC427" s="121"/>
      <c r="BD427" s="121"/>
      <c r="BE427" s="121"/>
      <c r="BF427" s="121"/>
      <c r="BG427" s="121"/>
      <c r="BH427" s="121"/>
      <c r="BI427" s="121"/>
      <c r="BJ427" s="121"/>
      <c r="BK427" s="121"/>
      <c r="BL427" s="121"/>
      <c r="BM427" s="121"/>
      <c r="BN427" s="121"/>
      <c r="BO427" s="121"/>
      <c r="BP427" s="121"/>
      <c r="BQ427" s="121"/>
      <c r="BR427" s="121"/>
      <c r="BS427" s="121"/>
      <c r="BT427" s="121"/>
      <c r="BU427" s="121"/>
      <c r="BV427" s="121"/>
      <c r="BW427" s="121"/>
      <c r="BX427" s="121"/>
    </row>
    <row r="428" spans="2:76" s="343" customFormat="1" x14ac:dyDescent="0.2">
      <c r="B428" s="383"/>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1"/>
      <c r="AY428" s="121"/>
      <c r="AZ428" s="121"/>
      <c r="BA428" s="121"/>
      <c r="BB428" s="121"/>
      <c r="BC428" s="121"/>
      <c r="BD428" s="121"/>
      <c r="BE428" s="121"/>
      <c r="BF428" s="121"/>
      <c r="BG428" s="121"/>
      <c r="BH428" s="121"/>
      <c r="BI428" s="121"/>
      <c r="BJ428" s="121"/>
      <c r="BK428" s="121"/>
      <c r="BL428" s="121"/>
      <c r="BM428" s="121"/>
      <c r="BN428" s="121"/>
      <c r="BO428" s="121"/>
      <c r="BP428" s="121"/>
      <c r="BQ428" s="121"/>
      <c r="BR428" s="121"/>
      <c r="BS428" s="121"/>
      <c r="BT428" s="121"/>
      <c r="BU428" s="121"/>
      <c r="BV428" s="121"/>
      <c r="BW428" s="121"/>
      <c r="BX428" s="121"/>
    </row>
    <row r="429" spans="2:76" s="343" customFormat="1" x14ac:dyDescent="0.2">
      <c r="B429" s="383"/>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c r="AN429" s="121"/>
      <c r="AO429" s="121"/>
      <c r="AP429" s="121"/>
      <c r="AQ429" s="121"/>
      <c r="AR429" s="121"/>
      <c r="AS429" s="121"/>
      <c r="AT429" s="121"/>
      <c r="AU429" s="121"/>
      <c r="AV429" s="121"/>
      <c r="AW429" s="121"/>
      <c r="AX429" s="121"/>
      <c r="AY429" s="121"/>
      <c r="AZ429" s="121"/>
      <c r="BA429" s="121"/>
      <c r="BB429" s="121"/>
      <c r="BC429" s="121"/>
      <c r="BD429" s="121"/>
      <c r="BE429" s="121"/>
      <c r="BF429" s="121"/>
      <c r="BG429" s="121"/>
      <c r="BH429" s="121"/>
      <c r="BI429" s="121"/>
      <c r="BJ429" s="121"/>
      <c r="BK429" s="121"/>
      <c r="BL429" s="121"/>
      <c r="BM429" s="121"/>
      <c r="BN429" s="121"/>
      <c r="BO429" s="121"/>
      <c r="BP429" s="121"/>
      <c r="BQ429" s="121"/>
      <c r="BR429" s="121"/>
      <c r="BS429" s="121"/>
      <c r="BT429" s="121"/>
      <c r="BU429" s="121"/>
      <c r="BV429" s="121"/>
      <c r="BW429" s="121"/>
      <c r="BX429" s="121"/>
    </row>
    <row r="430" spans="2:76" s="343" customFormat="1" x14ac:dyDescent="0.2">
      <c r="B430" s="383"/>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1"/>
      <c r="AL430" s="121"/>
      <c r="AM430" s="121"/>
      <c r="AN430" s="121"/>
      <c r="AO430" s="121"/>
      <c r="AP430" s="121"/>
      <c r="AQ430" s="121"/>
      <c r="AR430" s="121"/>
      <c r="AS430" s="121"/>
      <c r="AT430" s="121"/>
      <c r="AU430" s="121"/>
      <c r="AV430" s="121"/>
      <c r="AW430" s="121"/>
      <c r="AX430" s="121"/>
      <c r="AY430" s="121"/>
      <c r="AZ430" s="121"/>
      <c r="BA430" s="121"/>
      <c r="BB430" s="121"/>
      <c r="BC430" s="121"/>
      <c r="BD430" s="121"/>
      <c r="BE430" s="121"/>
      <c r="BF430" s="121"/>
      <c r="BG430" s="121"/>
      <c r="BH430" s="121"/>
      <c r="BI430" s="121"/>
      <c r="BJ430" s="121"/>
      <c r="BK430" s="121"/>
      <c r="BL430" s="121"/>
      <c r="BM430" s="121"/>
      <c r="BN430" s="121"/>
      <c r="BO430" s="121"/>
      <c r="BP430" s="121"/>
      <c r="BQ430" s="121"/>
      <c r="BR430" s="121"/>
      <c r="BS430" s="121"/>
      <c r="BT430" s="121"/>
      <c r="BU430" s="121"/>
      <c r="BV430" s="121"/>
      <c r="BW430" s="121"/>
      <c r="BX430" s="121"/>
    </row>
    <row r="431" spans="2:76" s="343" customFormat="1" x14ac:dyDescent="0.2">
      <c r="B431" s="383"/>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1"/>
      <c r="AN431" s="121"/>
      <c r="AO431" s="121"/>
      <c r="AP431" s="121"/>
      <c r="AQ431" s="121"/>
      <c r="AR431" s="121"/>
      <c r="AS431" s="121"/>
      <c r="AT431" s="121"/>
      <c r="AU431" s="121"/>
      <c r="AV431" s="121"/>
      <c r="AW431" s="121"/>
      <c r="AX431" s="121"/>
      <c r="AY431" s="121"/>
      <c r="AZ431" s="121"/>
      <c r="BA431" s="121"/>
      <c r="BB431" s="121"/>
      <c r="BC431" s="121"/>
      <c r="BD431" s="121"/>
      <c r="BE431" s="121"/>
      <c r="BF431" s="121"/>
      <c r="BG431" s="121"/>
      <c r="BH431" s="121"/>
      <c r="BI431" s="121"/>
      <c r="BJ431" s="121"/>
      <c r="BK431" s="121"/>
      <c r="BL431" s="121"/>
      <c r="BM431" s="121"/>
      <c r="BN431" s="121"/>
      <c r="BO431" s="121"/>
      <c r="BP431" s="121"/>
      <c r="BQ431" s="121"/>
      <c r="BR431" s="121"/>
      <c r="BS431" s="121"/>
      <c r="BT431" s="121"/>
      <c r="BU431" s="121"/>
      <c r="BV431" s="121"/>
      <c r="BW431" s="121"/>
      <c r="BX431" s="121"/>
    </row>
    <row r="432" spans="2:76" s="343" customFormat="1" x14ac:dyDescent="0.2">
      <c r="B432" s="383"/>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1"/>
      <c r="AL432" s="121"/>
      <c r="AM432" s="121"/>
      <c r="AN432" s="121"/>
      <c r="AO432" s="121"/>
      <c r="AP432" s="121"/>
      <c r="AQ432" s="121"/>
      <c r="AR432" s="121"/>
      <c r="AS432" s="121"/>
      <c r="AT432" s="121"/>
      <c r="AU432" s="121"/>
      <c r="AV432" s="121"/>
      <c r="AW432" s="121"/>
      <c r="AX432" s="121"/>
      <c r="AY432" s="121"/>
      <c r="AZ432" s="121"/>
      <c r="BA432" s="121"/>
      <c r="BB432" s="121"/>
      <c r="BC432" s="121"/>
      <c r="BD432" s="121"/>
      <c r="BE432" s="121"/>
      <c r="BF432" s="121"/>
      <c r="BG432" s="121"/>
      <c r="BH432" s="121"/>
      <c r="BI432" s="121"/>
      <c r="BJ432" s="121"/>
      <c r="BK432" s="121"/>
      <c r="BL432" s="121"/>
      <c r="BM432" s="121"/>
      <c r="BN432" s="121"/>
      <c r="BO432" s="121"/>
      <c r="BP432" s="121"/>
      <c r="BQ432" s="121"/>
      <c r="BR432" s="121"/>
      <c r="BS432" s="121"/>
      <c r="BT432" s="121"/>
      <c r="BU432" s="121"/>
      <c r="BV432" s="121"/>
      <c r="BW432" s="121"/>
      <c r="BX432" s="121"/>
    </row>
    <row r="433" spans="2:76" s="343" customFormat="1" x14ac:dyDescent="0.2">
      <c r="B433" s="383"/>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1"/>
      <c r="AL433" s="121"/>
      <c r="AM433" s="121"/>
      <c r="AN433" s="121"/>
      <c r="AO433" s="121"/>
      <c r="AP433" s="121"/>
      <c r="AQ433" s="121"/>
      <c r="AR433" s="121"/>
      <c r="AS433" s="121"/>
      <c r="AT433" s="121"/>
      <c r="AU433" s="121"/>
      <c r="AV433" s="121"/>
      <c r="AW433" s="121"/>
      <c r="AX433" s="121"/>
      <c r="AY433" s="121"/>
      <c r="AZ433" s="121"/>
      <c r="BA433" s="121"/>
      <c r="BB433" s="121"/>
      <c r="BC433" s="121"/>
      <c r="BD433" s="121"/>
      <c r="BE433" s="121"/>
      <c r="BF433" s="121"/>
      <c r="BG433" s="121"/>
      <c r="BH433" s="121"/>
      <c r="BI433" s="121"/>
      <c r="BJ433" s="121"/>
      <c r="BK433" s="121"/>
      <c r="BL433" s="121"/>
      <c r="BM433" s="121"/>
      <c r="BN433" s="121"/>
      <c r="BO433" s="121"/>
      <c r="BP433" s="121"/>
      <c r="BQ433" s="121"/>
      <c r="BR433" s="121"/>
      <c r="BS433" s="121"/>
      <c r="BT433" s="121"/>
      <c r="BU433" s="121"/>
      <c r="BV433" s="121"/>
      <c r="BW433" s="121"/>
      <c r="BX433" s="121"/>
    </row>
    <row r="434" spans="2:76" s="343" customFormat="1" x14ac:dyDescent="0.2">
      <c r="B434" s="383"/>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1"/>
      <c r="AL434" s="121"/>
      <c r="AM434" s="121"/>
      <c r="AN434" s="121"/>
      <c r="AO434" s="121"/>
      <c r="AP434" s="121"/>
      <c r="AQ434" s="121"/>
      <c r="AR434" s="121"/>
      <c r="AS434" s="121"/>
      <c r="AT434" s="121"/>
      <c r="AU434" s="121"/>
      <c r="AV434" s="121"/>
      <c r="AW434" s="121"/>
      <c r="AX434" s="121"/>
      <c r="AY434" s="121"/>
      <c r="AZ434" s="121"/>
      <c r="BA434" s="121"/>
      <c r="BB434" s="121"/>
      <c r="BC434" s="121"/>
      <c r="BD434" s="121"/>
      <c r="BE434" s="121"/>
      <c r="BF434" s="121"/>
      <c r="BG434" s="121"/>
      <c r="BH434" s="121"/>
      <c r="BI434" s="121"/>
      <c r="BJ434" s="121"/>
      <c r="BK434" s="121"/>
      <c r="BL434" s="121"/>
      <c r="BM434" s="121"/>
      <c r="BN434" s="121"/>
      <c r="BO434" s="121"/>
      <c r="BP434" s="121"/>
      <c r="BQ434" s="121"/>
      <c r="BR434" s="121"/>
      <c r="BS434" s="121"/>
      <c r="BT434" s="121"/>
      <c r="BU434" s="121"/>
      <c r="BV434" s="121"/>
      <c r="BW434" s="121"/>
      <c r="BX434" s="121"/>
    </row>
    <row r="435" spans="2:76" s="343" customFormat="1" x14ac:dyDescent="0.2">
      <c r="B435" s="383"/>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1"/>
      <c r="AN435" s="121"/>
      <c r="AO435" s="121"/>
      <c r="AP435" s="121"/>
      <c r="AQ435" s="121"/>
      <c r="AR435" s="121"/>
      <c r="AS435" s="121"/>
      <c r="AT435" s="121"/>
      <c r="AU435" s="121"/>
      <c r="AV435" s="121"/>
      <c r="AW435" s="121"/>
      <c r="AX435" s="121"/>
      <c r="AY435" s="121"/>
      <c r="AZ435" s="121"/>
      <c r="BA435" s="121"/>
      <c r="BB435" s="121"/>
      <c r="BC435" s="121"/>
      <c r="BD435" s="121"/>
      <c r="BE435" s="121"/>
      <c r="BF435" s="121"/>
      <c r="BG435" s="121"/>
      <c r="BH435" s="121"/>
      <c r="BI435" s="121"/>
      <c r="BJ435" s="121"/>
      <c r="BK435" s="121"/>
      <c r="BL435" s="121"/>
      <c r="BM435" s="121"/>
      <c r="BN435" s="121"/>
      <c r="BO435" s="121"/>
      <c r="BP435" s="121"/>
      <c r="BQ435" s="121"/>
      <c r="BR435" s="121"/>
      <c r="BS435" s="121"/>
      <c r="BT435" s="121"/>
      <c r="BU435" s="121"/>
      <c r="BV435" s="121"/>
      <c r="BW435" s="121"/>
      <c r="BX435" s="121"/>
    </row>
    <row r="436" spans="2:76" s="343" customFormat="1" x14ac:dyDescent="0.2">
      <c r="B436" s="383"/>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1"/>
      <c r="AL436" s="121"/>
      <c r="AM436" s="121"/>
      <c r="AN436" s="121"/>
      <c r="AO436" s="121"/>
      <c r="AP436" s="121"/>
      <c r="AQ436" s="121"/>
      <c r="AR436" s="121"/>
      <c r="AS436" s="121"/>
      <c r="AT436" s="121"/>
      <c r="AU436" s="121"/>
      <c r="AV436" s="121"/>
      <c r="AW436" s="121"/>
      <c r="AX436" s="121"/>
      <c r="AY436" s="121"/>
      <c r="AZ436" s="121"/>
      <c r="BA436" s="121"/>
      <c r="BB436" s="121"/>
      <c r="BC436" s="121"/>
      <c r="BD436" s="121"/>
      <c r="BE436" s="121"/>
      <c r="BF436" s="121"/>
      <c r="BG436" s="121"/>
      <c r="BH436" s="121"/>
      <c r="BI436" s="121"/>
      <c r="BJ436" s="121"/>
      <c r="BK436" s="121"/>
      <c r="BL436" s="121"/>
      <c r="BM436" s="121"/>
      <c r="BN436" s="121"/>
      <c r="BO436" s="121"/>
      <c r="BP436" s="121"/>
      <c r="BQ436" s="121"/>
      <c r="BR436" s="121"/>
      <c r="BS436" s="121"/>
      <c r="BT436" s="121"/>
      <c r="BU436" s="121"/>
      <c r="BV436" s="121"/>
      <c r="BW436" s="121"/>
      <c r="BX436" s="121"/>
    </row>
    <row r="437" spans="2:76" s="343" customFormat="1" x14ac:dyDescent="0.2">
      <c r="B437" s="383"/>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1"/>
      <c r="AL437" s="121"/>
      <c r="AM437" s="121"/>
      <c r="AN437" s="121"/>
      <c r="AO437" s="121"/>
      <c r="AP437" s="121"/>
      <c r="AQ437" s="121"/>
      <c r="AR437" s="121"/>
      <c r="AS437" s="121"/>
      <c r="AT437" s="121"/>
      <c r="AU437" s="121"/>
      <c r="AV437" s="121"/>
      <c r="AW437" s="121"/>
      <c r="AX437" s="121"/>
      <c r="AY437" s="121"/>
      <c r="AZ437" s="121"/>
      <c r="BA437" s="121"/>
      <c r="BB437" s="121"/>
      <c r="BC437" s="121"/>
      <c r="BD437" s="121"/>
      <c r="BE437" s="121"/>
      <c r="BF437" s="121"/>
      <c r="BG437" s="121"/>
      <c r="BH437" s="121"/>
      <c r="BI437" s="121"/>
      <c r="BJ437" s="121"/>
      <c r="BK437" s="121"/>
      <c r="BL437" s="121"/>
      <c r="BM437" s="121"/>
      <c r="BN437" s="121"/>
      <c r="BO437" s="121"/>
      <c r="BP437" s="121"/>
      <c r="BQ437" s="121"/>
      <c r="BR437" s="121"/>
      <c r="BS437" s="121"/>
      <c r="BT437" s="121"/>
      <c r="BU437" s="121"/>
      <c r="BV437" s="121"/>
      <c r="BW437" s="121"/>
      <c r="BX437" s="121"/>
    </row>
    <row r="438" spans="2:76" s="343" customFormat="1" x14ac:dyDescent="0.2">
      <c r="B438" s="383"/>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1"/>
      <c r="AL438" s="121"/>
      <c r="AM438" s="121"/>
      <c r="AN438" s="121"/>
      <c r="AO438" s="121"/>
      <c r="AP438" s="121"/>
      <c r="AQ438" s="121"/>
      <c r="AR438" s="121"/>
      <c r="AS438" s="121"/>
      <c r="AT438" s="121"/>
      <c r="AU438" s="121"/>
      <c r="AV438" s="121"/>
      <c r="AW438" s="121"/>
      <c r="AX438" s="121"/>
      <c r="AY438" s="121"/>
      <c r="AZ438" s="121"/>
      <c r="BA438" s="121"/>
      <c r="BB438" s="121"/>
      <c r="BC438" s="121"/>
      <c r="BD438" s="121"/>
      <c r="BE438" s="121"/>
      <c r="BF438" s="121"/>
      <c r="BG438" s="121"/>
      <c r="BH438" s="121"/>
      <c r="BI438" s="121"/>
      <c r="BJ438" s="121"/>
      <c r="BK438" s="121"/>
      <c r="BL438" s="121"/>
      <c r="BM438" s="121"/>
      <c r="BN438" s="121"/>
      <c r="BO438" s="121"/>
      <c r="BP438" s="121"/>
      <c r="BQ438" s="121"/>
      <c r="BR438" s="121"/>
      <c r="BS438" s="121"/>
      <c r="BT438" s="121"/>
      <c r="BU438" s="121"/>
      <c r="BV438" s="121"/>
      <c r="BW438" s="121"/>
      <c r="BX438" s="121"/>
    </row>
    <row r="439" spans="2:76" s="343" customFormat="1" x14ac:dyDescent="0.2">
      <c r="B439" s="383"/>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1"/>
      <c r="AL439" s="121"/>
      <c r="AM439" s="121"/>
      <c r="AN439" s="121"/>
      <c r="AO439" s="121"/>
      <c r="AP439" s="121"/>
      <c r="AQ439" s="121"/>
      <c r="AR439" s="121"/>
      <c r="AS439" s="121"/>
      <c r="AT439" s="121"/>
      <c r="AU439" s="121"/>
      <c r="AV439" s="121"/>
      <c r="AW439" s="121"/>
      <c r="AX439" s="121"/>
      <c r="AY439" s="121"/>
      <c r="AZ439" s="121"/>
      <c r="BA439" s="121"/>
      <c r="BB439" s="121"/>
      <c r="BC439" s="121"/>
      <c r="BD439" s="121"/>
      <c r="BE439" s="121"/>
      <c r="BF439" s="121"/>
      <c r="BG439" s="121"/>
      <c r="BH439" s="121"/>
      <c r="BI439" s="121"/>
      <c r="BJ439" s="121"/>
      <c r="BK439" s="121"/>
      <c r="BL439" s="121"/>
      <c r="BM439" s="121"/>
      <c r="BN439" s="121"/>
      <c r="BO439" s="121"/>
      <c r="BP439" s="121"/>
      <c r="BQ439" s="121"/>
      <c r="BR439" s="121"/>
      <c r="BS439" s="121"/>
      <c r="BT439" s="121"/>
      <c r="BU439" s="121"/>
      <c r="BV439" s="121"/>
      <c r="BW439" s="121"/>
      <c r="BX439" s="121"/>
    </row>
    <row r="440" spans="2:76" s="343" customFormat="1" x14ac:dyDescent="0.2">
      <c r="B440" s="383"/>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1"/>
      <c r="AL440" s="121"/>
      <c r="AM440" s="121"/>
      <c r="AN440" s="121"/>
      <c r="AO440" s="121"/>
      <c r="AP440" s="121"/>
      <c r="AQ440" s="121"/>
      <c r="AR440" s="121"/>
      <c r="AS440" s="121"/>
      <c r="AT440" s="121"/>
      <c r="AU440" s="121"/>
      <c r="AV440" s="121"/>
      <c r="AW440" s="121"/>
      <c r="AX440" s="121"/>
      <c r="AY440" s="121"/>
      <c r="AZ440" s="121"/>
      <c r="BA440" s="121"/>
      <c r="BB440" s="121"/>
      <c r="BC440" s="121"/>
      <c r="BD440" s="121"/>
      <c r="BE440" s="121"/>
      <c r="BF440" s="121"/>
      <c r="BG440" s="121"/>
      <c r="BH440" s="121"/>
      <c r="BI440" s="121"/>
      <c r="BJ440" s="121"/>
      <c r="BK440" s="121"/>
      <c r="BL440" s="121"/>
      <c r="BM440" s="121"/>
      <c r="BN440" s="121"/>
      <c r="BO440" s="121"/>
      <c r="BP440" s="121"/>
      <c r="BQ440" s="121"/>
      <c r="BR440" s="121"/>
      <c r="BS440" s="121"/>
      <c r="BT440" s="121"/>
      <c r="BU440" s="121"/>
      <c r="BV440" s="121"/>
      <c r="BW440" s="121"/>
      <c r="BX440" s="121"/>
    </row>
    <row r="441" spans="2:76" s="343" customFormat="1" x14ac:dyDescent="0.2">
      <c r="B441" s="383"/>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1"/>
      <c r="AL441" s="121"/>
      <c r="AM441" s="121"/>
      <c r="AN441" s="121"/>
      <c r="AO441" s="121"/>
      <c r="AP441" s="121"/>
      <c r="AQ441" s="121"/>
      <c r="AR441" s="121"/>
      <c r="AS441" s="121"/>
      <c r="AT441" s="121"/>
      <c r="AU441" s="121"/>
      <c r="AV441" s="121"/>
      <c r="AW441" s="121"/>
      <c r="AX441" s="121"/>
      <c r="AY441" s="121"/>
      <c r="AZ441" s="121"/>
      <c r="BA441" s="121"/>
      <c r="BB441" s="121"/>
      <c r="BC441" s="121"/>
      <c r="BD441" s="121"/>
      <c r="BE441" s="121"/>
      <c r="BF441" s="121"/>
      <c r="BG441" s="121"/>
      <c r="BH441" s="121"/>
      <c r="BI441" s="121"/>
      <c r="BJ441" s="121"/>
      <c r="BK441" s="121"/>
      <c r="BL441" s="121"/>
      <c r="BM441" s="121"/>
      <c r="BN441" s="121"/>
      <c r="BO441" s="121"/>
      <c r="BP441" s="121"/>
      <c r="BQ441" s="121"/>
      <c r="BR441" s="121"/>
      <c r="BS441" s="121"/>
      <c r="BT441" s="121"/>
      <c r="BU441" s="121"/>
      <c r="BV441" s="121"/>
      <c r="BW441" s="121"/>
      <c r="BX441" s="121"/>
    </row>
    <row r="442" spans="2:76" s="343" customFormat="1" x14ac:dyDescent="0.2">
      <c r="B442" s="383"/>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1"/>
      <c r="AL442" s="121"/>
      <c r="AM442" s="121"/>
      <c r="AN442" s="121"/>
      <c r="AO442" s="121"/>
      <c r="AP442" s="121"/>
      <c r="AQ442" s="121"/>
      <c r="AR442" s="121"/>
      <c r="AS442" s="121"/>
      <c r="AT442" s="121"/>
      <c r="AU442" s="121"/>
      <c r="AV442" s="121"/>
      <c r="AW442" s="121"/>
      <c r="AX442" s="121"/>
      <c r="AY442" s="121"/>
      <c r="AZ442" s="121"/>
      <c r="BA442" s="121"/>
      <c r="BB442" s="121"/>
      <c r="BC442" s="121"/>
      <c r="BD442" s="121"/>
      <c r="BE442" s="121"/>
      <c r="BF442" s="121"/>
      <c r="BG442" s="121"/>
      <c r="BH442" s="121"/>
      <c r="BI442" s="121"/>
      <c r="BJ442" s="121"/>
      <c r="BK442" s="121"/>
      <c r="BL442" s="121"/>
      <c r="BM442" s="121"/>
      <c r="BN442" s="121"/>
      <c r="BO442" s="121"/>
      <c r="BP442" s="121"/>
      <c r="BQ442" s="121"/>
      <c r="BR442" s="121"/>
      <c r="BS442" s="121"/>
      <c r="BT442" s="121"/>
      <c r="BU442" s="121"/>
      <c r="BV442" s="121"/>
      <c r="BW442" s="121"/>
      <c r="BX442" s="121"/>
    </row>
    <row r="443" spans="2:76" s="343" customFormat="1" x14ac:dyDescent="0.2">
      <c r="B443" s="383"/>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1"/>
      <c r="AL443" s="121"/>
      <c r="AM443" s="121"/>
      <c r="AN443" s="121"/>
      <c r="AO443" s="121"/>
      <c r="AP443" s="121"/>
      <c r="AQ443" s="121"/>
      <c r="AR443" s="121"/>
      <c r="AS443" s="121"/>
      <c r="AT443" s="121"/>
      <c r="AU443" s="121"/>
      <c r="AV443" s="121"/>
      <c r="AW443" s="121"/>
      <c r="AX443" s="121"/>
      <c r="AY443" s="121"/>
      <c r="AZ443" s="121"/>
      <c r="BA443" s="121"/>
      <c r="BB443" s="121"/>
      <c r="BC443" s="121"/>
      <c r="BD443" s="121"/>
      <c r="BE443" s="121"/>
      <c r="BF443" s="121"/>
      <c r="BG443" s="121"/>
      <c r="BH443" s="121"/>
      <c r="BI443" s="121"/>
      <c r="BJ443" s="121"/>
      <c r="BK443" s="121"/>
      <c r="BL443" s="121"/>
      <c r="BM443" s="121"/>
      <c r="BN443" s="121"/>
      <c r="BO443" s="121"/>
      <c r="BP443" s="121"/>
      <c r="BQ443" s="121"/>
      <c r="BR443" s="121"/>
      <c r="BS443" s="121"/>
      <c r="BT443" s="121"/>
      <c r="BU443" s="121"/>
      <c r="BV443" s="121"/>
      <c r="BW443" s="121"/>
      <c r="BX443" s="121"/>
    </row>
    <row r="444" spans="2:76" s="343" customFormat="1" x14ac:dyDescent="0.2">
      <c r="B444" s="383"/>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1"/>
      <c r="AL444" s="121"/>
      <c r="AM444" s="121"/>
      <c r="AN444" s="121"/>
      <c r="AO444" s="121"/>
      <c r="AP444" s="121"/>
      <c r="AQ444" s="121"/>
      <c r="AR444" s="121"/>
      <c r="AS444" s="121"/>
      <c r="AT444" s="121"/>
      <c r="AU444" s="121"/>
      <c r="AV444" s="121"/>
      <c r="AW444" s="121"/>
      <c r="AX444" s="121"/>
      <c r="AY444" s="121"/>
      <c r="AZ444" s="121"/>
      <c r="BA444" s="121"/>
      <c r="BB444" s="121"/>
      <c r="BC444" s="121"/>
      <c r="BD444" s="121"/>
      <c r="BE444" s="121"/>
      <c r="BF444" s="121"/>
      <c r="BG444" s="121"/>
      <c r="BH444" s="121"/>
      <c r="BI444" s="121"/>
      <c r="BJ444" s="121"/>
      <c r="BK444" s="121"/>
      <c r="BL444" s="121"/>
      <c r="BM444" s="121"/>
      <c r="BN444" s="121"/>
      <c r="BO444" s="121"/>
      <c r="BP444" s="121"/>
      <c r="BQ444" s="121"/>
      <c r="BR444" s="121"/>
      <c r="BS444" s="121"/>
      <c r="BT444" s="121"/>
      <c r="BU444" s="121"/>
      <c r="BV444" s="121"/>
      <c r="BW444" s="121"/>
      <c r="BX444" s="121"/>
    </row>
    <row r="445" spans="2:76" s="343" customFormat="1" x14ac:dyDescent="0.2">
      <c r="B445" s="383"/>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1"/>
      <c r="AL445" s="121"/>
      <c r="AM445" s="121"/>
      <c r="AN445" s="121"/>
      <c r="AO445" s="121"/>
      <c r="AP445" s="121"/>
      <c r="AQ445" s="121"/>
      <c r="AR445" s="121"/>
      <c r="AS445" s="121"/>
      <c r="AT445" s="121"/>
      <c r="AU445" s="121"/>
      <c r="AV445" s="121"/>
      <c r="AW445" s="121"/>
      <c r="AX445" s="121"/>
      <c r="AY445" s="121"/>
      <c r="AZ445" s="121"/>
      <c r="BA445" s="121"/>
      <c r="BB445" s="121"/>
      <c r="BC445" s="121"/>
      <c r="BD445" s="121"/>
      <c r="BE445" s="121"/>
      <c r="BF445" s="121"/>
      <c r="BG445" s="121"/>
      <c r="BH445" s="121"/>
      <c r="BI445" s="121"/>
      <c r="BJ445" s="121"/>
      <c r="BK445" s="121"/>
      <c r="BL445" s="121"/>
      <c r="BM445" s="121"/>
      <c r="BN445" s="121"/>
      <c r="BO445" s="121"/>
      <c r="BP445" s="121"/>
      <c r="BQ445" s="121"/>
      <c r="BR445" s="121"/>
      <c r="BS445" s="121"/>
      <c r="BT445" s="121"/>
      <c r="BU445" s="121"/>
      <c r="BV445" s="121"/>
      <c r="BW445" s="121"/>
      <c r="BX445" s="121"/>
    </row>
    <row r="446" spans="2:76" s="343" customFormat="1" x14ac:dyDescent="0.2">
      <c r="B446" s="383"/>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1"/>
      <c r="AL446" s="121"/>
      <c r="AM446" s="121"/>
      <c r="AN446" s="121"/>
      <c r="AO446" s="121"/>
      <c r="AP446" s="121"/>
      <c r="AQ446" s="121"/>
      <c r="AR446" s="121"/>
      <c r="AS446" s="121"/>
      <c r="AT446" s="121"/>
      <c r="AU446" s="121"/>
      <c r="AV446" s="121"/>
      <c r="AW446" s="121"/>
      <c r="AX446" s="121"/>
      <c r="AY446" s="121"/>
      <c r="AZ446" s="121"/>
      <c r="BA446" s="121"/>
      <c r="BB446" s="121"/>
      <c r="BC446" s="121"/>
      <c r="BD446" s="121"/>
      <c r="BE446" s="121"/>
      <c r="BF446" s="121"/>
      <c r="BG446" s="121"/>
      <c r="BH446" s="121"/>
      <c r="BI446" s="121"/>
      <c r="BJ446" s="121"/>
      <c r="BK446" s="121"/>
      <c r="BL446" s="121"/>
      <c r="BM446" s="121"/>
      <c r="BN446" s="121"/>
      <c r="BO446" s="121"/>
      <c r="BP446" s="121"/>
      <c r="BQ446" s="121"/>
      <c r="BR446" s="121"/>
      <c r="BS446" s="121"/>
      <c r="BT446" s="121"/>
      <c r="BU446" s="121"/>
      <c r="BV446" s="121"/>
      <c r="BW446" s="121"/>
      <c r="BX446" s="121"/>
    </row>
    <row r="447" spans="2:76" s="343" customFormat="1" x14ac:dyDescent="0.2">
      <c r="B447" s="383"/>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1"/>
      <c r="AL447" s="121"/>
      <c r="AM447" s="121"/>
      <c r="AN447" s="121"/>
      <c r="AO447" s="121"/>
      <c r="AP447" s="121"/>
      <c r="AQ447" s="121"/>
      <c r="AR447" s="121"/>
      <c r="AS447" s="121"/>
      <c r="AT447" s="121"/>
      <c r="AU447" s="121"/>
      <c r="AV447" s="121"/>
      <c r="AW447" s="121"/>
      <c r="AX447" s="121"/>
      <c r="AY447" s="121"/>
      <c r="AZ447" s="121"/>
      <c r="BA447" s="121"/>
      <c r="BB447" s="121"/>
      <c r="BC447" s="121"/>
      <c r="BD447" s="121"/>
      <c r="BE447" s="121"/>
      <c r="BF447" s="121"/>
      <c r="BG447" s="121"/>
      <c r="BH447" s="121"/>
      <c r="BI447" s="121"/>
      <c r="BJ447" s="121"/>
      <c r="BK447" s="121"/>
      <c r="BL447" s="121"/>
      <c r="BM447" s="121"/>
      <c r="BN447" s="121"/>
      <c r="BO447" s="121"/>
      <c r="BP447" s="121"/>
      <c r="BQ447" s="121"/>
      <c r="BR447" s="121"/>
      <c r="BS447" s="121"/>
      <c r="BT447" s="121"/>
      <c r="BU447" s="121"/>
      <c r="BV447" s="121"/>
      <c r="BW447" s="121"/>
      <c r="BX447" s="121"/>
    </row>
    <row r="448" spans="2:76" s="343" customFormat="1" x14ac:dyDescent="0.2">
      <c r="B448" s="383"/>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1"/>
      <c r="AL448" s="121"/>
      <c r="AM448" s="121"/>
      <c r="AN448" s="121"/>
      <c r="AO448" s="121"/>
      <c r="AP448" s="121"/>
      <c r="AQ448" s="121"/>
      <c r="AR448" s="121"/>
      <c r="AS448" s="121"/>
      <c r="AT448" s="121"/>
      <c r="AU448" s="121"/>
      <c r="AV448" s="121"/>
      <c r="AW448" s="121"/>
      <c r="AX448" s="121"/>
      <c r="AY448" s="121"/>
      <c r="AZ448" s="121"/>
      <c r="BA448" s="121"/>
      <c r="BB448" s="121"/>
      <c r="BC448" s="121"/>
      <c r="BD448" s="121"/>
      <c r="BE448" s="121"/>
      <c r="BF448" s="121"/>
      <c r="BG448" s="121"/>
      <c r="BH448" s="121"/>
      <c r="BI448" s="121"/>
      <c r="BJ448" s="121"/>
      <c r="BK448" s="121"/>
      <c r="BL448" s="121"/>
      <c r="BM448" s="121"/>
      <c r="BN448" s="121"/>
      <c r="BO448" s="121"/>
      <c r="BP448" s="121"/>
      <c r="BQ448" s="121"/>
      <c r="BR448" s="121"/>
      <c r="BS448" s="121"/>
      <c r="BT448" s="121"/>
      <c r="BU448" s="121"/>
      <c r="BV448" s="121"/>
      <c r="BW448" s="121"/>
      <c r="BX448" s="121"/>
    </row>
    <row r="449" spans="2:76" s="343" customFormat="1" x14ac:dyDescent="0.2">
      <c r="B449" s="383"/>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1"/>
      <c r="AL449" s="121"/>
      <c r="AM449" s="121"/>
      <c r="AN449" s="121"/>
      <c r="AO449" s="121"/>
      <c r="AP449" s="121"/>
      <c r="AQ449" s="121"/>
      <c r="AR449" s="121"/>
      <c r="AS449" s="121"/>
      <c r="AT449" s="121"/>
      <c r="AU449" s="121"/>
      <c r="AV449" s="121"/>
      <c r="AW449" s="121"/>
      <c r="AX449" s="121"/>
      <c r="AY449" s="121"/>
      <c r="AZ449" s="121"/>
      <c r="BA449" s="121"/>
      <c r="BB449" s="121"/>
      <c r="BC449" s="121"/>
      <c r="BD449" s="121"/>
      <c r="BE449" s="121"/>
      <c r="BF449" s="121"/>
      <c r="BG449" s="121"/>
      <c r="BH449" s="121"/>
      <c r="BI449" s="121"/>
      <c r="BJ449" s="121"/>
      <c r="BK449" s="121"/>
      <c r="BL449" s="121"/>
      <c r="BM449" s="121"/>
      <c r="BN449" s="121"/>
      <c r="BO449" s="121"/>
      <c r="BP449" s="121"/>
      <c r="BQ449" s="121"/>
      <c r="BR449" s="121"/>
      <c r="BS449" s="121"/>
      <c r="BT449" s="121"/>
      <c r="BU449" s="121"/>
      <c r="BV449" s="121"/>
      <c r="BW449" s="121"/>
      <c r="BX449" s="121"/>
    </row>
    <row r="450" spans="2:76" s="343" customFormat="1" x14ac:dyDescent="0.2">
      <c r="B450" s="383"/>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1"/>
      <c r="AL450" s="121"/>
      <c r="AM450" s="121"/>
      <c r="AN450" s="121"/>
      <c r="AO450" s="121"/>
      <c r="AP450" s="121"/>
      <c r="AQ450" s="121"/>
      <c r="AR450" s="121"/>
      <c r="AS450" s="121"/>
      <c r="AT450" s="121"/>
      <c r="AU450" s="121"/>
      <c r="AV450" s="121"/>
      <c r="AW450" s="121"/>
      <c r="AX450" s="121"/>
      <c r="AY450" s="121"/>
      <c r="AZ450" s="121"/>
      <c r="BA450" s="121"/>
      <c r="BB450" s="121"/>
      <c r="BC450" s="121"/>
      <c r="BD450" s="121"/>
      <c r="BE450" s="121"/>
      <c r="BF450" s="121"/>
      <c r="BG450" s="121"/>
      <c r="BH450" s="121"/>
      <c r="BI450" s="121"/>
      <c r="BJ450" s="121"/>
      <c r="BK450" s="121"/>
      <c r="BL450" s="121"/>
      <c r="BM450" s="121"/>
      <c r="BN450" s="121"/>
      <c r="BO450" s="121"/>
      <c r="BP450" s="121"/>
      <c r="BQ450" s="121"/>
      <c r="BR450" s="121"/>
      <c r="BS450" s="121"/>
      <c r="BT450" s="121"/>
      <c r="BU450" s="121"/>
      <c r="BV450" s="121"/>
      <c r="BW450" s="121"/>
      <c r="BX450" s="121"/>
    </row>
    <row r="451" spans="2:76" s="343" customFormat="1" x14ac:dyDescent="0.2">
      <c r="B451" s="383"/>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1"/>
      <c r="AN451" s="121"/>
      <c r="AO451" s="121"/>
      <c r="AP451" s="121"/>
      <c r="AQ451" s="121"/>
      <c r="AR451" s="121"/>
      <c r="AS451" s="121"/>
      <c r="AT451" s="121"/>
      <c r="AU451" s="121"/>
      <c r="AV451" s="121"/>
      <c r="AW451" s="121"/>
      <c r="AX451" s="121"/>
      <c r="AY451" s="121"/>
      <c r="AZ451" s="121"/>
      <c r="BA451" s="121"/>
      <c r="BB451" s="121"/>
      <c r="BC451" s="121"/>
      <c r="BD451" s="121"/>
      <c r="BE451" s="121"/>
      <c r="BF451" s="121"/>
      <c r="BG451" s="121"/>
      <c r="BH451" s="121"/>
      <c r="BI451" s="121"/>
      <c r="BJ451" s="121"/>
      <c r="BK451" s="121"/>
      <c r="BL451" s="121"/>
      <c r="BM451" s="121"/>
      <c r="BN451" s="121"/>
      <c r="BO451" s="121"/>
      <c r="BP451" s="121"/>
      <c r="BQ451" s="121"/>
      <c r="BR451" s="121"/>
      <c r="BS451" s="121"/>
      <c r="BT451" s="121"/>
      <c r="BU451" s="121"/>
      <c r="BV451" s="121"/>
      <c r="BW451" s="121"/>
      <c r="BX451" s="121"/>
    </row>
    <row r="452" spans="2:76" s="343" customFormat="1" x14ac:dyDescent="0.2">
      <c r="B452" s="383"/>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1"/>
      <c r="AN452" s="121"/>
      <c r="AO452" s="121"/>
      <c r="AP452" s="121"/>
      <c r="AQ452" s="121"/>
      <c r="AR452" s="121"/>
      <c r="AS452" s="121"/>
      <c r="AT452" s="121"/>
      <c r="AU452" s="121"/>
      <c r="AV452" s="121"/>
      <c r="AW452" s="121"/>
      <c r="AX452" s="121"/>
      <c r="AY452" s="121"/>
      <c r="AZ452" s="121"/>
      <c r="BA452" s="121"/>
      <c r="BB452" s="121"/>
      <c r="BC452" s="121"/>
      <c r="BD452" s="121"/>
      <c r="BE452" s="121"/>
      <c r="BF452" s="121"/>
      <c r="BG452" s="121"/>
      <c r="BH452" s="121"/>
      <c r="BI452" s="121"/>
      <c r="BJ452" s="121"/>
      <c r="BK452" s="121"/>
      <c r="BL452" s="121"/>
      <c r="BM452" s="121"/>
      <c r="BN452" s="121"/>
      <c r="BO452" s="121"/>
      <c r="BP452" s="121"/>
      <c r="BQ452" s="121"/>
      <c r="BR452" s="121"/>
      <c r="BS452" s="121"/>
      <c r="BT452" s="121"/>
      <c r="BU452" s="121"/>
      <c r="BV452" s="121"/>
      <c r="BW452" s="121"/>
      <c r="BX452" s="121"/>
    </row>
    <row r="453" spans="2:76" s="343" customFormat="1" x14ac:dyDescent="0.2">
      <c r="B453" s="383"/>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1"/>
      <c r="AN453" s="121"/>
      <c r="AO453" s="121"/>
      <c r="AP453" s="121"/>
      <c r="AQ453" s="121"/>
      <c r="AR453" s="121"/>
      <c r="AS453" s="121"/>
      <c r="AT453" s="121"/>
      <c r="AU453" s="121"/>
      <c r="AV453" s="121"/>
      <c r="AW453" s="121"/>
      <c r="AX453" s="121"/>
      <c r="AY453" s="121"/>
      <c r="AZ453" s="121"/>
      <c r="BA453" s="121"/>
      <c r="BB453" s="121"/>
      <c r="BC453" s="121"/>
      <c r="BD453" s="121"/>
      <c r="BE453" s="121"/>
      <c r="BF453" s="121"/>
      <c r="BG453" s="121"/>
      <c r="BH453" s="121"/>
      <c r="BI453" s="121"/>
      <c r="BJ453" s="121"/>
      <c r="BK453" s="121"/>
      <c r="BL453" s="121"/>
      <c r="BM453" s="121"/>
      <c r="BN453" s="121"/>
      <c r="BO453" s="121"/>
      <c r="BP453" s="121"/>
      <c r="BQ453" s="121"/>
      <c r="BR453" s="121"/>
      <c r="BS453" s="121"/>
      <c r="BT453" s="121"/>
      <c r="BU453" s="121"/>
      <c r="BV453" s="121"/>
      <c r="BW453" s="121"/>
      <c r="BX453" s="121"/>
    </row>
    <row r="454" spans="2:76" s="343" customFormat="1" x14ac:dyDescent="0.2">
      <c r="B454" s="383"/>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1"/>
      <c r="AL454" s="121"/>
      <c r="AM454" s="121"/>
      <c r="AN454" s="121"/>
      <c r="AO454" s="121"/>
      <c r="AP454" s="121"/>
      <c r="AQ454" s="121"/>
      <c r="AR454" s="121"/>
      <c r="AS454" s="121"/>
      <c r="AT454" s="121"/>
      <c r="AU454" s="121"/>
      <c r="AV454" s="121"/>
      <c r="AW454" s="121"/>
      <c r="AX454" s="121"/>
      <c r="AY454" s="121"/>
      <c r="AZ454" s="121"/>
      <c r="BA454" s="121"/>
      <c r="BB454" s="121"/>
      <c r="BC454" s="121"/>
      <c r="BD454" s="121"/>
      <c r="BE454" s="121"/>
      <c r="BF454" s="121"/>
      <c r="BG454" s="121"/>
      <c r="BH454" s="121"/>
      <c r="BI454" s="121"/>
      <c r="BJ454" s="121"/>
      <c r="BK454" s="121"/>
      <c r="BL454" s="121"/>
      <c r="BM454" s="121"/>
      <c r="BN454" s="121"/>
      <c r="BO454" s="121"/>
      <c r="BP454" s="121"/>
      <c r="BQ454" s="121"/>
      <c r="BR454" s="121"/>
      <c r="BS454" s="121"/>
      <c r="BT454" s="121"/>
      <c r="BU454" s="121"/>
      <c r="BV454" s="121"/>
      <c r="BW454" s="121"/>
      <c r="BX454" s="121"/>
    </row>
    <row r="455" spans="2:76" s="343" customFormat="1" x14ac:dyDescent="0.2">
      <c r="B455" s="383"/>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1"/>
      <c r="AL455" s="121"/>
      <c r="AM455" s="121"/>
      <c r="AN455" s="121"/>
      <c r="AO455" s="121"/>
      <c r="AP455" s="121"/>
      <c r="AQ455" s="121"/>
      <c r="AR455" s="121"/>
      <c r="AS455" s="121"/>
      <c r="AT455" s="121"/>
      <c r="AU455" s="121"/>
      <c r="AV455" s="121"/>
      <c r="AW455" s="121"/>
      <c r="AX455" s="121"/>
      <c r="AY455" s="121"/>
      <c r="AZ455" s="121"/>
      <c r="BA455" s="121"/>
      <c r="BB455" s="121"/>
      <c r="BC455" s="121"/>
      <c r="BD455" s="121"/>
      <c r="BE455" s="121"/>
      <c r="BF455" s="121"/>
      <c r="BG455" s="121"/>
      <c r="BH455" s="121"/>
      <c r="BI455" s="121"/>
      <c r="BJ455" s="121"/>
      <c r="BK455" s="121"/>
      <c r="BL455" s="121"/>
      <c r="BM455" s="121"/>
      <c r="BN455" s="121"/>
      <c r="BO455" s="121"/>
      <c r="BP455" s="121"/>
      <c r="BQ455" s="121"/>
      <c r="BR455" s="121"/>
      <c r="BS455" s="121"/>
      <c r="BT455" s="121"/>
      <c r="BU455" s="121"/>
      <c r="BV455" s="121"/>
      <c r="BW455" s="121"/>
      <c r="BX455" s="121"/>
    </row>
    <row r="456" spans="2:76" s="343" customFormat="1" x14ac:dyDescent="0.2">
      <c r="B456" s="383"/>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1"/>
      <c r="AL456" s="121"/>
      <c r="AM456" s="121"/>
      <c r="AN456" s="121"/>
      <c r="AO456" s="121"/>
      <c r="AP456" s="121"/>
      <c r="AQ456" s="121"/>
      <c r="AR456" s="121"/>
      <c r="AS456" s="121"/>
      <c r="AT456" s="121"/>
      <c r="AU456" s="121"/>
      <c r="AV456" s="121"/>
      <c r="AW456" s="121"/>
      <c r="AX456" s="121"/>
      <c r="AY456" s="121"/>
      <c r="AZ456" s="121"/>
      <c r="BA456" s="121"/>
      <c r="BB456" s="121"/>
      <c r="BC456" s="121"/>
      <c r="BD456" s="121"/>
      <c r="BE456" s="121"/>
      <c r="BF456" s="121"/>
      <c r="BG456" s="121"/>
      <c r="BH456" s="121"/>
      <c r="BI456" s="121"/>
      <c r="BJ456" s="121"/>
      <c r="BK456" s="121"/>
      <c r="BL456" s="121"/>
      <c r="BM456" s="121"/>
      <c r="BN456" s="121"/>
      <c r="BO456" s="121"/>
      <c r="BP456" s="121"/>
      <c r="BQ456" s="121"/>
      <c r="BR456" s="121"/>
      <c r="BS456" s="121"/>
      <c r="BT456" s="121"/>
      <c r="BU456" s="121"/>
      <c r="BV456" s="121"/>
      <c r="BW456" s="121"/>
      <c r="BX456" s="121"/>
    </row>
    <row r="457" spans="2:76" s="343" customFormat="1" x14ac:dyDescent="0.2">
      <c r="B457" s="383"/>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1"/>
      <c r="AL457" s="121"/>
      <c r="AM457" s="121"/>
      <c r="AN457" s="121"/>
      <c r="AO457" s="121"/>
      <c r="AP457" s="121"/>
      <c r="AQ457" s="121"/>
      <c r="AR457" s="121"/>
      <c r="AS457" s="121"/>
      <c r="AT457" s="121"/>
      <c r="AU457" s="121"/>
      <c r="AV457" s="121"/>
      <c r="AW457" s="121"/>
      <c r="AX457" s="121"/>
      <c r="AY457" s="121"/>
      <c r="AZ457" s="121"/>
      <c r="BA457" s="121"/>
      <c r="BB457" s="121"/>
      <c r="BC457" s="121"/>
      <c r="BD457" s="121"/>
      <c r="BE457" s="121"/>
      <c r="BF457" s="121"/>
      <c r="BG457" s="121"/>
      <c r="BH457" s="121"/>
      <c r="BI457" s="121"/>
      <c r="BJ457" s="121"/>
      <c r="BK457" s="121"/>
      <c r="BL457" s="121"/>
      <c r="BM457" s="121"/>
      <c r="BN457" s="121"/>
      <c r="BO457" s="121"/>
      <c r="BP457" s="121"/>
      <c r="BQ457" s="121"/>
      <c r="BR457" s="121"/>
      <c r="BS457" s="121"/>
      <c r="BT457" s="121"/>
      <c r="BU457" s="121"/>
      <c r="BV457" s="121"/>
      <c r="BW457" s="121"/>
      <c r="BX457" s="121"/>
    </row>
    <row r="458" spans="2:76" s="343" customFormat="1" x14ac:dyDescent="0.2">
      <c r="B458" s="383"/>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1"/>
      <c r="AN458" s="121"/>
      <c r="AO458" s="121"/>
      <c r="AP458" s="121"/>
      <c r="AQ458" s="121"/>
      <c r="AR458" s="121"/>
      <c r="AS458" s="121"/>
      <c r="AT458" s="121"/>
      <c r="AU458" s="121"/>
      <c r="AV458" s="121"/>
      <c r="AW458" s="121"/>
      <c r="AX458" s="121"/>
      <c r="AY458" s="121"/>
      <c r="AZ458" s="121"/>
      <c r="BA458" s="121"/>
      <c r="BB458" s="121"/>
      <c r="BC458" s="121"/>
      <c r="BD458" s="121"/>
      <c r="BE458" s="121"/>
      <c r="BF458" s="121"/>
      <c r="BG458" s="121"/>
      <c r="BH458" s="121"/>
      <c r="BI458" s="121"/>
      <c r="BJ458" s="121"/>
      <c r="BK458" s="121"/>
      <c r="BL458" s="121"/>
      <c r="BM458" s="121"/>
      <c r="BN458" s="121"/>
      <c r="BO458" s="121"/>
      <c r="BP458" s="121"/>
      <c r="BQ458" s="121"/>
      <c r="BR458" s="121"/>
      <c r="BS458" s="121"/>
      <c r="BT458" s="121"/>
      <c r="BU458" s="121"/>
      <c r="BV458" s="121"/>
      <c r="BW458" s="121"/>
      <c r="BX458" s="121"/>
    </row>
    <row r="459" spans="2:76" s="343" customFormat="1" x14ac:dyDescent="0.2">
      <c r="B459" s="383"/>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1"/>
      <c r="AN459" s="121"/>
      <c r="AO459" s="121"/>
      <c r="AP459" s="121"/>
      <c r="AQ459" s="121"/>
      <c r="AR459" s="121"/>
      <c r="AS459" s="121"/>
      <c r="AT459" s="121"/>
      <c r="AU459" s="121"/>
      <c r="AV459" s="121"/>
      <c r="AW459" s="121"/>
      <c r="AX459" s="121"/>
      <c r="AY459" s="121"/>
      <c r="AZ459" s="121"/>
      <c r="BA459" s="121"/>
      <c r="BB459" s="121"/>
      <c r="BC459" s="121"/>
      <c r="BD459" s="121"/>
      <c r="BE459" s="121"/>
      <c r="BF459" s="121"/>
      <c r="BG459" s="121"/>
      <c r="BH459" s="121"/>
      <c r="BI459" s="121"/>
      <c r="BJ459" s="121"/>
      <c r="BK459" s="121"/>
      <c r="BL459" s="121"/>
      <c r="BM459" s="121"/>
      <c r="BN459" s="121"/>
      <c r="BO459" s="121"/>
      <c r="BP459" s="121"/>
      <c r="BQ459" s="121"/>
      <c r="BR459" s="121"/>
      <c r="BS459" s="121"/>
      <c r="BT459" s="121"/>
      <c r="BU459" s="121"/>
      <c r="BV459" s="121"/>
      <c r="BW459" s="121"/>
      <c r="BX459" s="121"/>
    </row>
    <row r="460" spans="2:76" s="343" customFormat="1" x14ac:dyDescent="0.2">
      <c r="B460" s="383"/>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1"/>
      <c r="AL460" s="121"/>
      <c r="AM460" s="121"/>
      <c r="AN460" s="121"/>
      <c r="AO460" s="121"/>
      <c r="AP460" s="121"/>
      <c r="AQ460" s="121"/>
      <c r="AR460" s="121"/>
      <c r="AS460" s="121"/>
      <c r="AT460" s="121"/>
      <c r="AU460" s="121"/>
      <c r="AV460" s="121"/>
      <c r="AW460" s="121"/>
      <c r="AX460" s="121"/>
      <c r="AY460" s="121"/>
      <c r="AZ460" s="121"/>
      <c r="BA460" s="121"/>
      <c r="BB460" s="121"/>
      <c r="BC460" s="121"/>
      <c r="BD460" s="121"/>
      <c r="BE460" s="121"/>
      <c r="BF460" s="121"/>
      <c r="BG460" s="121"/>
      <c r="BH460" s="121"/>
      <c r="BI460" s="121"/>
      <c r="BJ460" s="121"/>
      <c r="BK460" s="121"/>
      <c r="BL460" s="121"/>
      <c r="BM460" s="121"/>
      <c r="BN460" s="121"/>
      <c r="BO460" s="121"/>
      <c r="BP460" s="121"/>
      <c r="BQ460" s="121"/>
      <c r="BR460" s="121"/>
      <c r="BS460" s="121"/>
      <c r="BT460" s="121"/>
      <c r="BU460" s="121"/>
      <c r="BV460" s="121"/>
      <c r="BW460" s="121"/>
      <c r="BX460" s="121"/>
    </row>
    <row r="461" spans="2:76" s="343" customFormat="1" x14ac:dyDescent="0.2">
      <c r="B461" s="383"/>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1"/>
      <c r="AN461" s="121"/>
      <c r="AO461" s="121"/>
      <c r="AP461" s="121"/>
      <c r="AQ461" s="121"/>
      <c r="AR461" s="121"/>
      <c r="AS461" s="121"/>
      <c r="AT461" s="121"/>
      <c r="AU461" s="121"/>
      <c r="AV461" s="121"/>
      <c r="AW461" s="121"/>
      <c r="AX461" s="121"/>
      <c r="AY461" s="121"/>
      <c r="AZ461" s="121"/>
      <c r="BA461" s="121"/>
      <c r="BB461" s="121"/>
      <c r="BC461" s="121"/>
      <c r="BD461" s="121"/>
      <c r="BE461" s="121"/>
      <c r="BF461" s="121"/>
      <c r="BG461" s="121"/>
      <c r="BH461" s="121"/>
      <c r="BI461" s="121"/>
      <c r="BJ461" s="121"/>
      <c r="BK461" s="121"/>
      <c r="BL461" s="121"/>
      <c r="BM461" s="121"/>
      <c r="BN461" s="121"/>
      <c r="BO461" s="121"/>
      <c r="BP461" s="121"/>
      <c r="BQ461" s="121"/>
      <c r="BR461" s="121"/>
      <c r="BS461" s="121"/>
      <c r="BT461" s="121"/>
      <c r="BU461" s="121"/>
      <c r="BV461" s="121"/>
      <c r="BW461" s="121"/>
      <c r="BX461" s="121"/>
    </row>
    <row r="462" spans="2:76" s="343" customFormat="1" x14ac:dyDescent="0.2">
      <c r="B462" s="383"/>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c r="AN462" s="121"/>
      <c r="AO462" s="121"/>
      <c r="AP462" s="121"/>
      <c r="AQ462" s="121"/>
      <c r="AR462" s="121"/>
      <c r="AS462" s="121"/>
      <c r="AT462" s="121"/>
      <c r="AU462" s="121"/>
      <c r="AV462" s="121"/>
      <c r="AW462" s="121"/>
      <c r="AX462" s="121"/>
      <c r="AY462" s="121"/>
      <c r="AZ462" s="121"/>
      <c r="BA462" s="121"/>
      <c r="BB462" s="121"/>
      <c r="BC462" s="121"/>
      <c r="BD462" s="121"/>
      <c r="BE462" s="121"/>
      <c r="BF462" s="121"/>
      <c r="BG462" s="121"/>
      <c r="BH462" s="121"/>
      <c r="BI462" s="121"/>
      <c r="BJ462" s="121"/>
      <c r="BK462" s="121"/>
      <c r="BL462" s="121"/>
      <c r="BM462" s="121"/>
      <c r="BN462" s="121"/>
      <c r="BO462" s="121"/>
      <c r="BP462" s="121"/>
      <c r="BQ462" s="121"/>
      <c r="BR462" s="121"/>
      <c r="BS462" s="121"/>
      <c r="BT462" s="121"/>
      <c r="BU462" s="121"/>
      <c r="BV462" s="121"/>
      <c r="BW462" s="121"/>
      <c r="BX462" s="121"/>
    </row>
    <row r="463" spans="2:76" s="343" customFormat="1" x14ac:dyDescent="0.2">
      <c r="B463" s="383"/>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c r="AN463" s="121"/>
      <c r="AO463" s="121"/>
      <c r="AP463" s="121"/>
      <c r="AQ463" s="121"/>
      <c r="AR463" s="121"/>
      <c r="AS463" s="121"/>
      <c r="AT463" s="121"/>
      <c r="AU463" s="121"/>
      <c r="AV463" s="121"/>
      <c r="AW463" s="121"/>
      <c r="AX463" s="121"/>
      <c r="AY463" s="121"/>
      <c r="AZ463" s="121"/>
      <c r="BA463" s="121"/>
      <c r="BB463" s="121"/>
      <c r="BC463" s="121"/>
      <c r="BD463" s="121"/>
      <c r="BE463" s="121"/>
      <c r="BF463" s="121"/>
      <c r="BG463" s="121"/>
      <c r="BH463" s="121"/>
      <c r="BI463" s="121"/>
      <c r="BJ463" s="121"/>
      <c r="BK463" s="121"/>
      <c r="BL463" s="121"/>
      <c r="BM463" s="121"/>
      <c r="BN463" s="121"/>
      <c r="BO463" s="121"/>
      <c r="BP463" s="121"/>
      <c r="BQ463" s="121"/>
      <c r="BR463" s="121"/>
      <c r="BS463" s="121"/>
      <c r="BT463" s="121"/>
      <c r="BU463" s="121"/>
      <c r="BV463" s="121"/>
      <c r="BW463" s="121"/>
      <c r="BX463" s="121"/>
    </row>
    <row r="464" spans="2:76" s="343" customFormat="1" x14ac:dyDescent="0.2">
      <c r="B464" s="383"/>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c r="AN464" s="121"/>
      <c r="AO464" s="121"/>
      <c r="AP464" s="121"/>
      <c r="AQ464" s="121"/>
      <c r="AR464" s="121"/>
      <c r="AS464" s="121"/>
      <c r="AT464" s="121"/>
      <c r="AU464" s="121"/>
      <c r="AV464" s="121"/>
      <c r="AW464" s="121"/>
      <c r="AX464" s="121"/>
      <c r="AY464" s="121"/>
      <c r="AZ464" s="121"/>
      <c r="BA464" s="121"/>
      <c r="BB464" s="121"/>
      <c r="BC464" s="121"/>
      <c r="BD464" s="121"/>
      <c r="BE464" s="121"/>
      <c r="BF464" s="121"/>
      <c r="BG464" s="121"/>
      <c r="BH464" s="121"/>
      <c r="BI464" s="121"/>
      <c r="BJ464" s="121"/>
      <c r="BK464" s="121"/>
      <c r="BL464" s="121"/>
      <c r="BM464" s="121"/>
      <c r="BN464" s="121"/>
      <c r="BO464" s="121"/>
      <c r="BP464" s="121"/>
      <c r="BQ464" s="121"/>
      <c r="BR464" s="121"/>
      <c r="BS464" s="121"/>
      <c r="BT464" s="121"/>
      <c r="BU464" s="121"/>
      <c r="BV464" s="121"/>
      <c r="BW464" s="121"/>
      <c r="BX464" s="121"/>
    </row>
    <row r="465" spans="2:76" s="343" customFormat="1" x14ac:dyDescent="0.2">
      <c r="B465" s="383"/>
      <c r="J465" s="121"/>
      <c r="K465" s="121"/>
      <c r="L465" s="121"/>
      <c r="M465" s="121"/>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1"/>
      <c r="AL465" s="121"/>
      <c r="AM465" s="121"/>
      <c r="AN465" s="121"/>
      <c r="AO465" s="121"/>
      <c r="AP465" s="121"/>
      <c r="AQ465" s="121"/>
      <c r="AR465" s="121"/>
      <c r="AS465" s="121"/>
      <c r="AT465" s="121"/>
      <c r="AU465" s="121"/>
      <c r="AV465" s="121"/>
      <c r="AW465" s="121"/>
      <c r="AX465" s="121"/>
      <c r="AY465" s="121"/>
      <c r="AZ465" s="121"/>
      <c r="BA465" s="121"/>
      <c r="BB465" s="121"/>
      <c r="BC465" s="121"/>
      <c r="BD465" s="121"/>
      <c r="BE465" s="121"/>
      <c r="BF465" s="121"/>
      <c r="BG465" s="121"/>
      <c r="BH465" s="121"/>
      <c r="BI465" s="121"/>
      <c r="BJ465" s="121"/>
      <c r="BK465" s="121"/>
      <c r="BL465" s="121"/>
      <c r="BM465" s="121"/>
      <c r="BN465" s="121"/>
      <c r="BO465" s="121"/>
      <c r="BP465" s="121"/>
      <c r="BQ465" s="121"/>
      <c r="BR465" s="121"/>
      <c r="BS465" s="121"/>
      <c r="BT465" s="121"/>
      <c r="BU465" s="121"/>
      <c r="BV465" s="121"/>
      <c r="BW465" s="121"/>
      <c r="BX465" s="121"/>
    </row>
    <row r="466" spans="2:76" s="343" customFormat="1" x14ac:dyDescent="0.2">
      <c r="B466" s="383"/>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1"/>
      <c r="AL466" s="121"/>
      <c r="AM466" s="121"/>
      <c r="AN466" s="121"/>
      <c r="AO466" s="121"/>
      <c r="AP466" s="121"/>
      <c r="AQ466" s="121"/>
      <c r="AR466" s="121"/>
      <c r="AS466" s="121"/>
      <c r="AT466" s="121"/>
      <c r="AU466" s="121"/>
      <c r="AV466" s="121"/>
      <c r="AW466" s="121"/>
      <c r="AX466" s="121"/>
      <c r="AY466" s="121"/>
      <c r="AZ466" s="121"/>
      <c r="BA466" s="121"/>
      <c r="BB466" s="121"/>
      <c r="BC466" s="121"/>
      <c r="BD466" s="121"/>
      <c r="BE466" s="121"/>
      <c r="BF466" s="121"/>
      <c r="BG466" s="121"/>
      <c r="BH466" s="121"/>
      <c r="BI466" s="121"/>
      <c r="BJ466" s="121"/>
      <c r="BK466" s="121"/>
      <c r="BL466" s="121"/>
      <c r="BM466" s="121"/>
      <c r="BN466" s="121"/>
      <c r="BO466" s="121"/>
      <c r="BP466" s="121"/>
      <c r="BQ466" s="121"/>
      <c r="BR466" s="121"/>
      <c r="BS466" s="121"/>
      <c r="BT466" s="121"/>
      <c r="BU466" s="121"/>
      <c r="BV466" s="121"/>
      <c r="BW466" s="121"/>
      <c r="BX466" s="121"/>
    </row>
    <row r="467" spans="2:76" s="343" customFormat="1" x14ac:dyDescent="0.2">
      <c r="B467" s="383"/>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c r="AN467" s="121"/>
      <c r="AO467" s="121"/>
      <c r="AP467" s="121"/>
      <c r="AQ467" s="121"/>
      <c r="AR467" s="121"/>
      <c r="AS467" s="121"/>
      <c r="AT467" s="121"/>
      <c r="AU467" s="121"/>
      <c r="AV467" s="121"/>
      <c r="AW467" s="121"/>
      <c r="AX467" s="121"/>
      <c r="AY467" s="121"/>
      <c r="AZ467" s="121"/>
      <c r="BA467" s="121"/>
      <c r="BB467" s="121"/>
      <c r="BC467" s="121"/>
      <c r="BD467" s="121"/>
      <c r="BE467" s="121"/>
      <c r="BF467" s="121"/>
      <c r="BG467" s="121"/>
      <c r="BH467" s="121"/>
      <c r="BI467" s="121"/>
      <c r="BJ467" s="121"/>
      <c r="BK467" s="121"/>
      <c r="BL467" s="121"/>
      <c r="BM467" s="121"/>
      <c r="BN467" s="121"/>
      <c r="BO467" s="121"/>
      <c r="BP467" s="121"/>
      <c r="BQ467" s="121"/>
      <c r="BR467" s="121"/>
      <c r="BS467" s="121"/>
      <c r="BT467" s="121"/>
      <c r="BU467" s="121"/>
      <c r="BV467" s="121"/>
      <c r="BW467" s="121"/>
      <c r="BX467" s="121"/>
    </row>
    <row r="468" spans="2:76" s="343" customFormat="1" x14ac:dyDescent="0.2">
      <c r="B468" s="383"/>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c r="AN468" s="121"/>
      <c r="AO468" s="121"/>
      <c r="AP468" s="121"/>
      <c r="AQ468" s="121"/>
      <c r="AR468" s="121"/>
      <c r="AS468" s="121"/>
      <c r="AT468" s="121"/>
      <c r="AU468" s="121"/>
      <c r="AV468" s="121"/>
      <c r="AW468" s="121"/>
      <c r="AX468" s="121"/>
      <c r="AY468" s="121"/>
      <c r="AZ468" s="121"/>
      <c r="BA468" s="121"/>
      <c r="BB468" s="121"/>
      <c r="BC468" s="121"/>
      <c r="BD468" s="121"/>
      <c r="BE468" s="121"/>
      <c r="BF468" s="121"/>
      <c r="BG468" s="121"/>
      <c r="BH468" s="121"/>
      <c r="BI468" s="121"/>
      <c r="BJ468" s="121"/>
      <c r="BK468" s="121"/>
      <c r="BL468" s="121"/>
      <c r="BM468" s="121"/>
      <c r="BN468" s="121"/>
      <c r="BO468" s="121"/>
      <c r="BP468" s="121"/>
      <c r="BQ468" s="121"/>
      <c r="BR468" s="121"/>
      <c r="BS468" s="121"/>
      <c r="BT468" s="121"/>
      <c r="BU468" s="121"/>
      <c r="BV468" s="121"/>
      <c r="BW468" s="121"/>
      <c r="BX468" s="121"/>
    </row>
    <row r="469" spans="2:76" s="343" customFormat="1" x14ac:dyDescent="0.2">
      <c r="B469" s="383"/>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c r="AN469" s="121"/>
      <c r="AO469" s="121"/>
      <c r="AP469" s="121"/>
      <c r="AQ469" s="121"/>
      <c r="AR469" s="121"/>
      <c r="AS469" s="121"/>
      <c r="AT469" s="121"/>
      <c r="AU469" s="121"/>
      <c r="AV469" s="121"/>
      <c r="AW469" s="121"/>
      <c r="AX469" s="121"/>
      <c r="AY469" s="121"/>
      <c r="AZ469" s="121"/>
      <c r="BA469" s="121"/>
      <c r="BB469" s="121"/>
      <c r="BC469" s="121"/>
      <c r="BD469" s="121"/>
      <c r="BE469" s="121"/>
      <c r="BF469" s="121"/>
      <c r="BG469" s="121"/>
      <c r="BH469" s="121"/>
      <c r="BI469" s="121"/>
      <c r="BJ469" s="121"/>
      <c r="BK469" s="121"/>
      <c r="BL469" s="121"/>
      <c r="BM469" s="121"/>
      <c r="BN469" s="121"/>
      <c r="BO469" s="121"/>
      <c r="BP469" s="121"/>
      <c r="BQ469" s="121"/>
      <c r="BR469" s="121"/>
      <c r="BS469" s="121"/>
      <c r="BT469" s="121"/>
      <c r="BU469" s="121"/>
      <c r="BV469" s="121"/>
      <c r="BW469" s="121"/>
      <c r="BX469" s="121"/>
    </row>
    <row r="470" spans="2:76" s="343" customFormat="1" x14ac:dyDescent="0.2">
      <c r="B470" s="383"/>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c r="AN470" s="121"/>
      <c r="AO470" s="121"/>
      <c r="AP470" s="121"/>
      <c r="AQ470" s="121"/>
      <c r="AR470" s="121"/>
      <c r="AS470" s="121"/>
      <c r="AT470" s="121"/>
      <c r="AU470" s="121"/>
      <c r="AV470" s="121"/>
      <c r="AW470" s="121"/>
      <c r="AX470" s="121"/>
      <c r="AY470" s="121"/>
      <c r="AZ470" s="121"/>
      <c r="BA470" s="121"/>
      <c r="BB470" s="121"/>
      <c r="BC470" s="121"/>
      <c r="BD470" s="121"/>
      <c r="BE470" s="121"/>
      <c r="BF470" s="121"/>
      <c r="BG470" s="121"/>
      <c r="BH470" s="121"/>
      <c r="BI470" s="121"/>
      <c r="BJ470" s="121"/>
      <c r="BK470" s="121"/>
      <c r="BL470" s="121"/>
      <c r="BM470" s="121"/>
      <c r="BN470" s="121"/>
      <c r="BO470" s="121"/>
      <c r="BP470" s="121"/>
      <c r="BQ470" s="121"/>
      <c r="BR470" s="121"/>
      <c r="BS470" s="121"/>
      <c r="BT470" s="121"/>
      <c r="BU470" s="121"/>
      <c r="BV470" s="121"/>
      <c r="BW470" s="121"/>
      <c r="BX470" s="121"/>
    </row>
    <row r="471" spans="2:76" s="343" customFormat="1" x14ac:dyDescent="0.2">
      <c r="B471" s="383"/>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1"/>
      <c r="AL471" s="121"/>
      <c r="AM471" s="121"/>
      <c r="AN471" s="121"/>
      <c r="AO471" s="121"/>
      <c r="AP471" s="121"/>
      <c r="AQ471" s="121"/>
      <c r="AR471" s="121"/>
      <c r="AS471" s="121"/>
      <c r="AT471" s="121"/>
      <c r="AU471" s="121"/>
      <c r="AV471" s="121"/>
      <c r="AW471" s="121"/>
      <c r="AX471" s="121"/>
      <c r="AY471" s="121"/>
      <c r="AZ471" s="121"/>
      <c r="BA471" s="121"/>
      <c r="BB471" s="121"/>
      <c r="BC471" s="121"/>
      <c r="BD471" s="121"/>
      <c r="BE471" s="121"/>
      <c r="BF471" s="121"/>
      <c r="BG471" s="121"/>
      <c r="BH471" s="121"/>
      <c r="BI471" s="121"/>
      <c r="BJ471" s="121"/>
      <c r="BK471" s="121"/>
      <c r="BL471" s="121"/>
      <c r="BM471" s="121"/>
      <c r="BN471" s="121"/>
      <c r="BO471" s="121"/>
      <c r="BP471" s="121"/>
      <c r="BQ471" s="121"/>
      <c r="BR471" s="121"/>
      <c r="BS471" s="121"/>
      <c r="BT471" s="121"/>
      <c r="BU471" s="121"/>
      <c r="BV471" s="121"/>
      <c r="BW471" s="121"/>
      <c r="BX471" s="121"/>
    </row>
    <row r="472" spans="2:76" s="343" customFormat="1" x14ac:dyDescent="0.2">
      <c r="B472" s="383"/>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c r="AN472" s="121"/>
      <c r="AO472" s="121"/>
      <c r="AP472" s="121"/>
      <c r="AQ472" s="121"/>
      <c r="AR472" s="121"/>
      <c r="AS472" s="121"/>
      <c r="AT472" s="121"/>
      <c r="AU472" s="121"/>
      <c r="AV472" s="121"/>
      <c r="AW472" s="121"/>
      <c r="AX472" s="121"/>
      <c r="AY472" s="121"/>
      <c r="AZ472" s="121"/>
      <c r="BA472" s="121"/>
      <c r="BB472" s="121"/>
      <c r="BC472" s="121"/>
      <c r="BD472" s="121"/>
      <c r="BE472" s="121"/>
      <c r="BF472" s="121"/>
      <c r="BG472" s="121"/>
      <c r="BH472" s="121"/>
      <c r="BI472" s="121"/>
      <c r="BJ472" s="121"/>
      <c r="BK472" s="121"/>
      <c r="BL472" s="121"/>
      <c r="BM472" s="121"/>
      <c r="BN472" s="121"/>
      <c r="BO472" s="121"/>
      <c r="BP472" s="121"/>
      <c r="BQ472" s="121"/>
      <c r="BR472" s="121"/>
      <c r="BS472" s="121"/>
      <c r="BT472" s="121"/>
      <c r="BU472" s="121"/>
      <c r="BV472" s="121"/>
      <c r="BW472" s="121"/>
      <c r="BX472" s="121"/>
    </row>
    <row r="473" spans="2:76" s="343" customFormat="1" x14ac:dyDescent="0.2">
      <c r="B473" s="383"/>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1"/>
      <c r="AL473" s="121"/>
      <c r="AM473" s="121"/>
      <c r="AN473" s="121"/>
      <c r="AO473" s="121"/>
      <c r="AP473" s="121"/>
      <c r="AQ473" s="121"/>
      <c r="AR473" s="121"/>
      <c r="AS473" s="121"/>
      <c r="AT473" s="121"/>
      <c r="AU473" s="121"/>
      <c r="AV473" s="121"/>
      <c r="AW473" s="121"/>
      <c r="AX473" s="121"/>
      <c r="AY473" s="121"/>
      <c r="AZ473" s="121"/>
      <c r="BA473" s="121"/>
      <c r="BB473" s="121"/>
      <c r="BC473" s="121"/>
      <c r="BD473" s="121"/>
      <c r="BE473" s="121"/>
      <c r="BF473" s="121"/>
      <c r="BG473" s="121"/>
      <c r="BH473" s="121"/>
      <c r="BI473" s="121"/>
      <c r="BJ473" s="121"/>
      <c r="BK473" s="121"/>
      <c r="BL473" s="121"/>
      <c r="BM473" s="121"/>
      <c r="BN473" s="121"/>
      <c r="BO473" s="121"/>
      <c r="BP473" s="121"/>
      <c r="BQ473" s="121"/>
      <c r="BR473" s="121"/>
      <c r="BS473" s="121"/>
      <c r="BT473" s="121"/>
      <c r="BU473" s="121"/>
      <c r="BV473" s="121"/>
      <c r="BW473" s="121"/>
      <c r="BX473" s="121"/>
    </row>
    <row r="474" spans="2:76" s="343" customFormat="1" x14ac:dyDescent="0.2">
      <c r="B474" s="383"/>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1"/>
      <c r="AL474" s="121"/>
      <c r="AM474" s="121"/>
      <c r="AN474" s="121"/>
      <c r="AO474" s="121"/>
      <c r="AP474" s="121"/>
      <c r="AQ474" s="121"/>
      <c r="AR474" s="121"/>
      <c r="AS474" s="121"/>
      <c r="AT474" s="121"/>
      <c r="AU474" s="121"/>
      <c r="AV474" s="121"/>
      <c r="AW474" s="121"/>
      <c r="AX474" s="121"/>
      <c r="AY474" s="121"/>
      <c r="AZ474" s="121"/>
      <c r="BA474" s="121"/>
      <c r="BB474" s="121"/>
      <c r="BC474" s="121"/>
      <c r="BD474" s="121"/>
      <c r="BE474" s="121"/>
      <c r="BF474" s="121"/>
      <c r="BG474" s="121"/>
      <c r="BH474" s="121"/>
      <c r="BI474" s="121"/>
      <c r="BJ474" s="121"/>
      <c r="BK474" s="121"/>
      <c r="BL474" s="121"/>
      <c r="BM474" s="121"/>
      <c r="BN474" s="121"/>
      <c r="BO474" s="121"/>
      <c r="BP474" s="121"/>
      <c r="BQ474" s="121"/>
      <c r="BR474" s="121"/>
      <c r="BS474" s="121"/>
      <c r="BT474" s="121"/>
      <c r="BU474" s="121"/>
      <c r="BV474" s="121"/>
      <c r="BW474" s="121"/>
      <c r="BX474" s="121"/>
    </row>
    <row r="475" spans="2:76" s="343" customFormat="1" x14ac:dyDescent="0.2">
      <c r="B475" s="383"/>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1"/>
      <c r="AL475" s="121"/>
      <c r="AM475" s="121"/>
      <c r="AN475" s="121"/>
      <c r="AO475" s="121"/>
      <c r="AP475" s="121"/>
      <c r="AQ475" s="121"/>
      <c r="AR475" s="121"/>
      <c r="AS475" s="121"/>
      <c r="AT475" s="121"/>
      <c r="AU475" s="121"/>
      <c r="AV475" s="121"/>
      <c r="AW475" s="121"/>
      <c r="AX475" s="121"/>
      <c r="AY475" s="121"/>
      <c r="AZ475" s="121"/>
      <c r="BA475" s="121"/>
      <c r="BB475" s="121"/>
      <c r="BC475" s="121"/>
      <c r="BD475" s="121"/>
      <c r="BE475" s="121"/>
      <c r="BF475" s="121"/>
      <c r="BG475" s="121"/>
      <c r="BH475" s="121"/>
      <c r="BI475" s="121"/>
      <c r="BJ475" s="121"/>
      <c r="BK475" s="121"/>
      <c r="BL475" s="121"/>
      <c r="BM475" s="121"/>
      <c r="BN475" s="121"/>
      <c r="BO475" s="121"/>
      <c r="BP475" s="121"/>
      <c r="BQ475" s="121"/>
      <c r="BR475" s="121"/>
      <c r="BS475" s="121"/>
      <c r="BT475" s="121"/>
      <c r="BU475" s="121"/>
      <c r="BV475" s="121"/>
      <c r="BW475" s="121"/>
      <c r="BX475" s="121"/>
    </row>
    <row r="476" spans="2:76" s="343" customFormat="1" x14ac:dyDescent="0.2">
      <c r="B476" s="383"/>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1"/>
      <c r="AL476" s="121"/>
      <c r="AM476" s="121"/>
      <c r="AN476" s="121"/>
      <c r="AO476" s="121"/>
      <c r="AP476" s="121"/>
      <c r="AQ476" s="121"/>
      <c r="AR476" s="121"/>
      <c r="AS476" s="121"/>
      <c r="AT476" s="121"/>
      <c r="AU476" s="121"/>
      <c r="AV476" s="121"/>
      <c r="AW476" s="121"/>
      <c r="AX476" s="121"/>
      <c r="AY476" s="121"/>
      <c r="AZ476" s="121"/>
      <c r="BA476" s="121"/>
      <c r="BB476" s="121"/>
      <c r="BC476" s="121"/>
      <c r="BD476" s="121"/>
      <c r="BE476" s="121"/>
      <c r="BF476" s="121"/>
      <c r="BG476" s="121"/>
      <c r="BH476" s="121"/>
      <c r="BI476" s="121"/>
      <c r="BJ476" s="121"/>
      <c r="BK476" s="121"/>
      <c r="BL476" s="121"/>
      <c r="BM476" s="121"/>
      <c r="BN476" s="121"/>
      <c r="BO476" s="121"/>
      <c r="BP476" s="121"/>
      <c r="BQ476" s="121"/>
      <c r="BR476" s="121"/>
      <c r="BS476" s="121"/>
      <c r="BT476" s="121"/>
      <c r="BU476" s="121"/>
      <c r="BV476" s="121"/>
      <c r="BW476" s="121"/>
      <c r="BX476" s="121"/>
    </row>
    <row r="477" spans="2:76" s="343" customFormat="1" x14ac:dyDescent="0.2">
      <c r="B477" s="383"/>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1"/>
      <c r="AL477" s="121"/>
      <c r="AM477" s="121"/>
      <c r="AN477" s="121"/>
      <c r="AO477" s="121"/>
      <c r="AP477" s="121"/>
      <c r="AQ477" s="121"/>
      <c r="AR477" s="121"/>
      <c r="AS477" s="121"/>
      <c r="AT477" s="121"/>
      <c r="AU477" s="121"/>
      <c r="AV477" s="121"/>
      <c r="AW477" s="121"/>
      <c r="AX477" s="121"/>
      <c r="AY477" s="121"/>
      <c r="AZ477" s="121"/>
      <c r="BA477" s="121"/>
      <c r="BB477" s="121"/>
      <c r="BC477" s="121"/>
      <c r="BD477" s="121"/>
      <c r="BE477" s="121"/>
      <c r="BF477" s="121"/>
      <c r="BG477" s="121"/>
      <c r="BH477" s="121"/>
      <c r="BI477" s="121"/>
      <c r="BJ477" s="121"/>
      <c r="BK477" s="121"/>
      <c r="BL477" s="121"/>
      <c r="BM477" s="121"/>
      <c r="BN477" s="121"/>
      <c r="BO477" s="121"/>
      <c r="BP477" s="121"/>
      <c r="BQ477" s="121"/>
      <c r="BR477" s="121"/>
      <c r="BS477" s="121"/>
      <c r="BT477" s="121"/>
      <c r="BU477" s="121"/>
      <c r="BV477" s="121"/>
      <c r="BW477" s="121"/>
      <c r="BX477" s="121"/>
    </row>
    <row r="478" spans="2:76" s="343" customFormat="1" x14ac:dyDescent="0.2">
      <c r="B478" s="383"/>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1"/>
      <c r="AL478" s="121"/>
      <c r="AM478" s="121"/>
      <c r="AN478" s="121"/>
      <c r="AO478" s="121"/>
      <c r="AP478" s="121"/>
      <c r="AQ478" s="121"/>
      <c r="AR478" s="121"/>
      <c r="AS478" s="121"/>
      <c r="AT478" s="121"/>
      <c r="AU478" s="121"/>
      <c r="AV478" s="121"/>
      <c r="AW478" s="121"/>
      <c r="AX478" s="121"/>
      <c r="AY478" s="121"/>
      <c r="AZ478" s="121"/>
      <c r="BA478" s="121"/>
      <c r="BB478" s="121"/>
      <c r="BC478" s="121"/>
      <c r="BD478" s="121"/>
      <c r="BE478" s="121"/>
      <c r="BF478" s="121"/>
      <c r="BG478" s="121"/>
      <c r="BH478" s="121"/>
      <c r="BI478" s="121"/>
      <c r="BJ478" s="121"/>
      <c r="BK478" s="121"/>
      <c r="BL478" s="121"/>
      <c r="BM478" s="121"/>
      <c r="BN478" s="121"/>
      <c r="BO478" s="121"/>
      <c r="BP478" s="121"/>
      <c r="BQ478" s="121"/>
      <c r="BR478" s="121"/>
      <c r="BS478" s="121"/>
      <c r="BT478" s="121"/>
      <c r="BU478" s="121"/>
      <c r="BV478" s="121"/>
      <c r="BW478" s="121"/>
      <c r="BX478" s="121"/>
    </row>
    <row r="479" spans="2:76" s="343" customFormat="1" x14ac:dyDescent="0.2">
      <c r="B479" s="383"/>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1"/>
      <c r="AN479" s="121"/>
      <c r="AO479" s="121"/>
      <c r="AP479" s="121"/>
      <c r="AQ479" s="121"/>
      <c r="AR479" s="121"/>
      <c r="AS479" s="121"/>
      <c r="AT479" s="121"/>
      <c r="AU479" s="121"/>
      <c r="AV479" s="121"/>
      <c r="AW479" s="121"/>
      <c r="AX479" s="121"/>
      <c r="AY479" s="121"/>
      <c r="AZ479" s="121"/>
      <c r="BA479" s="121"/>
      <c r="BB479" s="121"/>
      <c r="BC479" s="121"/>
      <c r="BD479" s="121"/>
      <c r="BE479" s="121"/>
      <c r="BF479" s="121"/>
      <c r="BG479" s="121"/>
      <c r="BH479" s="121"/>
      <c r="BI479" s="121"/>
      <c r="BJ479" s="121"/>
      <c r="BK479" s="121"/>
      <c r="BL479" s="121"/>
      <c r="BM479" s="121"/>
      <c r="BN479" s="121"/>
      <c r="BO479" s="121"/>
      <c r="BP479" s="121"/>
      <c r="BQ479" s="121"/>
      <c r="BR479" s="121"/>
      <c r="BS479" s="121"/>
      <c r="BT479" s="121"/>
      <c r="BU479" s="121"/>
      <c r="BV479" s="121"/>
      <c r="BW479" s="121"/>
      <c r="BX479" s="121"/>
    </row>
    <row r="480" spans="2:76" s="343" customFormat="1" x14ac:dyDescent="0.2">
      <c r="B480" s="383"/>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1"/>
      <c r="AL480" s="121"/>
      <c r="AM480" s="121"/>
      <c r="AN480" s="121"/>
      <c r="AO480" s="121"/>
      <c r="AP480" s="121"/>
      <c r="AQ480" s="121"/>
      <c r="AR480" s="121"/>
      <c r="AS480" s="121"/>
      <c r="AT480" s="121"/>
      <c r="AU480" s="121"/>
      <c r="AV480" s="121"/>
      <c r="AW480" s="121"/>
      <c r="AX480" s="121"/>
      <c r="AY480" s="121"/>
      <c r="AZ480" s="121"/>
      <c r="BA480" s="121"/>
      <c r="BB480" s="121"/>
      <c r="BC480" s="121"/>
      <c r="BD480" s="121"/>
      <c r="BE480" s="121"/>
      <c r="BF480" s="121"/>
      <c r="BG480" s="121"/>
      <c r="BH480" s="121"/>
      <c r="BI480" s="121"/>
      <c r="BJ480" s="121"/>
      <c r="BK480" s="121"/>
      <c r="BL480" s="121"/>
      <c r="BM480" s="121"/>
      <c r="BN480" s="121"/>
      <c r="BO480" s="121"/>
      <c r="BP480" s="121"/>
      <c r="BQ480" s="121"/>
      <c r="BR480" s="121"/>
      <c r="BS480" s="121"/>
      <c r="BT480" s="121"/>
      <c r="BU480" s="121"/>
      <c r="BV480" s="121"/>
      <c r="BW480" s="121"/>
      <c r="BX480" s="121"/>
    </row>
    <row r="481" spans="2:76" s="343" customFormat="1" x14ac:dyDescent="0.2">
      <c r="B481" s="383"/>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1"/>
      <c r="AY481" s="121"/>
      <c r="AZ481" s="121"/>
      <c r="BA481" s="121"/>
      <c r="BB481" s="121"/>
      <c r="BC481" s="121"/>
      <c r="BD481" s="121"/>
      <c r="BE481" s="121"/>
      <c r="BF481" s="121"/>
      <c r="BG481" s="121"/>
      <c r="BH481" s="121"/>
      <c r="BI481" s="121"/>
      <c r="BJ481" s="121"/>
      <c r="BK481" s="121"/>
      <c r="BL481" s="121"/>
      <c r="BM481" s="121"/>
      <c r="BN481" s="121"/>
      <c r="BO481" s="121"/>
      <c r="BP481" s="121"/>
      <c r="BQ481" s="121"/>
      <c r="BR481" s="121"/>
      <c r="BS481" s="121"/>
      <c r="BT481" s="121"/>
      <c r="BU481" s="121"/>
      <c r="BV481" s="121"/>
      <c r="BW481" s="121"/>
      <c r="BX481" s="121"/>
    </row>
    <row r="482" spans="2:76" s="343" customFormat="1" x14ac:dyDescent="0.2">
      <c r="B482" s="383"/>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1"/>
      <c r="AY482" s="121"/>
      <c r="AZ482" s="121"/>
      <c r="BA482" s="121"/>
      <c r="BB482" s="121"/>
      <c r="BC482" s="121"/>
      <c r="BD482" s="121"/>
      <c r="BE482" s="121"/>
      <c r="BF482" s="121"/>
      <c r="BG482" s="121"/>
      <c r="BH482" s="121"/>
      <c r="BI482" s="121"/>
      <c r="BJ482" s="121"/>
      <c r="BK482" s="121"/>
      <c r="BL482" s="121"/>
      <c r="BM482" s="121"/>
      <c r="BN482" s="121"/>
      <c r="BO482" s="121"/>
      <c r="BP482" s="121"/>
      <c r="BQ482" s="121"/>
      <c r="BR482" s="121"/>
      <c r="BS482" s="121"/>
      <c r="BT482" s="121"/>
      <c r="BU482" s="121"/>
      <c r="BV482" s="121"/>
      <c r="BW482" s="121"/>
      <c r="BX482" s="121"/>
    </row>
    <row r="483" spans="2:76" s="343" customFormat="1" x14ac:dyDescent="0.2">
      <c r="B483" s="383"/>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c r="AN483" s="121"/>
      <c r="AO483" s="121"/>
      <c r="AP483" s="121"/>
      <c r="AQ483" s="121"/>
      <c r="AR483" s="121"/>
      <c r="AS483" s="121"/>
      <c r="AT483" s="121"/>
      <c r="AU483" s="121"/>
      <c r="AV483" s="121"/>
      <c r="AW483" s="121"/>
      <c r="AX483" s="121"/>
      <c r="AY483" s="121"/>
      <c r="AZ483" s="121"/>
      <c r="BA483" s="121"/>
      <c r="BB483" s="121"/>
      <c r="BC483" s="121"/>
      <c r="BD483" s="121"/>
      <c r="BE483" s="121"/>
      <c r="BF483" s="121"/>
      <c r="BG483" s="121"/>
      <c r="BH483" s="121"/>
      <c r="BI483" s="121"/>
      <c r="BJ483" s="121"/>
      <c r="BK483" s="121"/>
      <c r="BL483" s="121"/>
      <c r="BM483" s="121"/>
      <c r="BN483" s="121"/>
      <c r="BO483" s="121"/>
      <c r="BP483" s="121"/>
      <c r="BQ483" s="121"/>
      <c r="BR483" s="121"/>
      <c r="BS483" s="121"/>
      <c r="BT483" s="121"/>
      <c r="BU483" s="121"/>
      <c r="BV483" s="121"/>
      <c r="BW483" s="121"/>
      <c r="BX483" s="121"/>
    </row>
    <row r="484" spans="2:76" s="343" customFormat="1" x14ac:dyDescent="0.2">
      <c r="B484" s="383"/>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1"/>
      <c r="AL484" s="121"/>
      <c r="AM484" s="121"/>
      <c r="AN484" s="121"/>
      <c r="AO484" s="121"/>
      <c r="AP484" s="121"/>
      <c r="AQ484" s="121"/>
      <c r="AR484" s="121"/>
      <c r="AS484" s="121"/>
      <c r="AT484" s="121"/>
      <c r="AU484" s="121"/>
      <c r="AV484" s="121"/>
      <c r="AW484" s="121"/>
      <c r="AX484" s="121"/>
      <c r="AY484" s="121"/>
      <c r="AZ484" s="121"/>
      <c r="BA484" s="121"/>
      <c r="BB484" s="121"/>
      <c r="BC484" s="121"/>
      <c r="BD484" s="121"/>
      <c r="BE484" s="121"/>
      <c r="BF484" s="121"/>
      <c r="BG484" s="121"/>
      <c r="BH484" s="121"/>
      <c r="BI484" s="121"/>
      <c r="BJ484" s="121"/>
      <c r="BK484" s="121"/>
      <c r="BL484" s="121"/>
      <c r="BM484" s="121"/>
      <c r="BN484" s="121"/>
      <c r="BO484" s="121"/>
      <c r="BP484" s="121"/>
      <c r="BQ484" s="121"/>
      <c r="BR484" s="121"/>
      <c r="BS484" s="121"/>
      <c r="BT484" s="121"/>
      <c r="BU484" s="121"/>
      <c r="BV484" s="121"/>
      <c r="BW484" s="121"/>
      <c r="BX484" s="121"/>
    </row>
    <row r="485" spans="2:76" s="343" customFormat="1" x14ac:dyDescent="0.2">
      <c r="B485" s="383"/>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1"/>
      <c r="AL485" s="121"/>
      <c r="AM485" s="121"/>
      <c r="AN485" s="121"/>
      <c r="AO485" s="121"/>
      <c r="AP485" s="121"/>
      <c r="AQ485" s="121"/>
      <c r="AR485" s="121"/>
      <c r="AS485" s="121"/>
      <c r="AT485" s="121"/>
      <c r="AU485" s="121"/>
      <c r="AV485" s="121"/>
      <c r="AW485" s="121"/>
      <c r="AX485" s="121"/>
      <c r="AY485" s="121"/>
      <c r="AZ485" s="121"/>
      <c r="BA485" s="121"/>
      <c r="BB485" s="121"/>
      <c r="BC485" s="121"/>
      <c r="BD485" s="121"/>
      <c r="BE485" s="121"/>
      <c r="BF485" s="121"/>
      <c r="BG485" s="121"/>
      <c r="BH485" s="121"/>
      <c r="BI485" s="121"/>
      <c r="BJ485" s="121"/>
      <c r="BK485" s="121"/>
      <c r="BL485" s="121"/>
      <c r="BM485" s="121"/>
      <c r="BN485" s="121"/>
      <c r="BO485" s="121"/>
      <c r="BP485" s="121"/>
      <c r="BQ485" s="121"/>
      <c r="BR485" s="121"/>
      <c r="BS485" s="121"/>
      <c r="BT485" s="121"/>
      <c r="BU485" s="121"/>
      <c r="BV485" s="121"/>
      <c r="BW485" s="121"/>
      <c r="BX485" s="121"/>
    </row>
    <row r="486" spans="2:76" s="343" customFormat="1" x14ac:dyDescent="0.2">
      <c r="B486" s="383"/>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1"/>
      <c r="AL486" s="121"/>
      <c r="AM486" s="121"/>
      <c r="AN486" s="121"/>
      <c r="AO486" s="121"/>
      <c r="AP486" s="121"/>
      <c r="AQ486" s="121"/>
      <c r="AR486" s="121"/>
      <c r="AS486" s="121"/>
      <c r="AT486" s="121"/>
      <c r="AU486" s="121"/>
      <c r="AV486" s="121"/>
      <c r="AW486" s="121"/>
      <c r="AX486" s="121"/>
      <c r="AY486" s="121"/>
      <c r="AZ486" s="121"/>
      <c r="BA486" s="121"/>
      <c r="BB486" s="121"/>
      <c r="BC486" s="121"/>
      <c r="BD486" s="121"/>
      <c r="BE486" s="121"/>
      <c r="BF486" s="121"/>
      <c r="BG486" s="121"/>
      <c r="BH486" s="121"/>
      <c r="BI486" s="121"/>
      <c r="BJ486" s="121"/>
      <c r="BK486" s="121"/>
      <c r="BL486" s="121"/>
      <c r="BM486" s="121"/>
      <c r="BN486" s="121"/>
      <c r="BO486" s="121"/>
      <c r="BP486" s="121"/>
      <c r="BQ486" s="121"/>
      <c r="BR486" s="121"/>
      <c r="BS486" s="121"/>
      <c r="BT486" s="121"/>
      <c r="BU486" s="121"/>
      <c r="BV486" s="121"/>
      <c r="BW486" s="121"/>
      <c r="BX486" s="121"/>
    </row>
    <row r="487" spans="2:76" s="343" customFormat="1" x14ac:dyDescent="0.2">
      <c r="B487" s="383"/>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1"/>
      <c r="AL487" s="121"/>
      <c r="AM487" s="121"/>
      <c r="AN487" s="121"/>
      <c r="AO487" s="121"/>
      <c r="AP487" s="121"/>
      <c r="AQ487" s="121"/>
      <c r="AR487" s="121"/>
      <c r="AS487" s="121"/>
      <c r="AT487" s="121"/>
      <c r="AU487" s="121"/>
      <c r="AV487" s="121"/>
      <c r="AW487" s="121"/>
      <c r="AX487" s="121"/>
      <c r="AY487" s="121"/>
      <c r="AZ487" s="121"/>
      <c r="BA487" s="121"/>
      <c r="BB487" s="121"/>
      <c r="BC487" s="121"/>
      <c r="BD487" s="121"/>
      <c r="BE487" s="121"/>
      <c r="BF487" s="121"/>
      <c r="BG487" s="121"/>
      <c r="BH487" s="121"/>
      <c r="BI487" s="121"/>
      <c r="BJ487" s="121"/>
      <c r="BK487" s="121"/>
      <c r="BL487" s="121"/>
      <c r="BM487" s="121"/>
      <c r="BN487" s="121"/>
      <c r="BO487" s="121"/>
      <c r="BP487" s="121"/>
      <c r="BQ487" s="121"/>
      <c r="BR487" s="121"/>
      <c r="BS487" s="121"/>
      <c r="BT487" s="121"/>
      <c r="BU487" s="121"/>
      <c r="BV487" s="121"/>
      <c r="BW487" s="121"/>
      <c r="BX487" s="121"/>
    </row>
    <row r="488" spans="2:76" s="343" customFormat="1" x14ac:dyDescent="0.2">
      <c r="B488" s="383"/>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1"/>
      <c r="AL488" s="121"/>
      <c r="AM488" s="121"/>
      <c r="AN488" s="121"/>
      <c r="AO488" s="121"/>
      <c r="AP488" s="121"/>
      <c r="AQ488" s="121"/>
      <c r="AR488" s="121"/>
      <c r="AS488" s="121"/>
      <c r="AT488" s="121"/>
      <c r="AU488" s="121"/>
      <c r="AV488" s="121"/>
      <c r="AW488" s="121"/>
      <c r="AX488" s="121"/>
      <c r="AY488" s="121"/>
      <c r="AZ488" s="121"/>
      <c r="BA488" s="121"/>
      <c r="BB488" s="121"/>
      <c r="BC488" s="121"/>
      <c r="BD488" s="121"/>
      <c r="BE488" s="121"/>
      <c r="BF488" s="121"/>
      <c r="BG488" s="121"/>
      <c r="BH488" s="121"/>
      <c r="BI488" s="121"/>
      <c r="BJ488" s="121"/>
      <c r="BK488" s="121"/>
      <c r="BL488" s="121"/>
      <c r="BM488" s="121"/>
      <c r="BN488" s="121"/>
      <c r="BO488" s="121"/>
      <c r="BP488" s="121"/>
      <c r="BQ488" s="121"/>
      <c r="BR488" s="121"/>
      <c r="BS488" s="121"/>
      <c r="BT488" s="121"/>
      <c r="BU488" s="121"/>
      <c r="BV488" s="121"/>
      <c r="BW488" s="121"/>
      <c r="BX488" s="121"/>
    </row>
    <row r="489" spans="2:76" s="343" customFormat="1" x14ac:dyDescent="0.2">
      <c r="B489" s="383"/>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1"/>
      <c r="AL489" s="121"/>
      <c r="AM489" s="121"/>
      <c r="AN489" s="121"/>
      <c r="AO489" s="121"/>
      <c r="AP489" s="121"/>
      <c r="AQ489" s="121"/>
      <c r="AR489" s="121"/>
      <c r="AS489" s="121"/>
      <c r="AT489" s="121"/>
      <c r="AU489" s="121"/>
      <c r="AV489" s="121"/>
      <c r="AW489" s="121"/>
      <c r="AX489" s="121"/>
      <c r="AY489" s="121"/>
      <c r="AZ489" s="121"/>
      <c r="BA489" s="121"/>
      <c r="BB489" s="121"/>
      <c r="BC489" s="121"/>
      <c r="BD489" s="121"/>
      <c r="BE489" s="121"/>
      <c r="BF489" s="121"/>
      <c r="BG489" s="121"/>
      <c r="BH489" s="121"/>
      <c r="BI489" s="121"/>
      <c r="BJ489" s="121"/>
      <c r="BK489" s="121"/>
      <c r="BL489" s="121"/>
      <c r="BM489" s="121"/>
      <c r="BN489" s="121"/>
      <c r="BO489" s="121"/>
      <c r="BP489" s="121"/>
      <c r="BQ489" s="121"/>
      <c r="BR489" s="121"/>
      <c r="BS489" s="121"/>
      <c r="BT489" s="121"/>
      <c r="BU489" s="121"/>
      <c r="BV489" s="121"/>
      <c r="BW489" s="121"/>
      <c r="BX489" s="121"/>
    </row>
    <row r="490" spans="2:76" s="343" customFormat="1" x14ac:dyDescent="0.2">
      <c r="B490" s="383"/>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1"/>
      <c r="AL490" s="121"/>
      <c r="AM490" s="121"/>
      <c r="AN490" s="121"/>
      <c r="AO490" s="121"/>
      <c r="AP490" s="121"/>
      <c r="AQ490" s="121"/>
      <c r="AR490" s="121"/>
      <c r="AS490" s="121"/>
      <c r="AT490" s="121"/>
      <c r="AU490" s="121"/>
      <c r="AV490" s="121"/>
      <c r="AW490" s="121"/>
      <c r="AX490" s="121"/>
      <c r="AY490" s="121"/>
      <c r="AZ490" s="121"/>
      <c r="BA490" s="121"/>
      <c r="BB490" s="121"/>
      <c r="BC490" s="121"/>
      <c r="BD490" s="121"/>
      <c r="BE490" s="121"/>
      <c r="BF490" s="121"/>
      <c r="BG490" s="121"/>
      <c r="BH490" s="121"/>
      <c r="BI490" s="121"/>
      <c r="BJ490" s="121"/>
      <c r="BK490" s="121"/>
      <c r="BL490" s="121"/>
      <c r="BM490" s="121"/>
      <c r="BN490" s="121"/>
      <c r="BO490" s="121"/>
      <c r="BP490" s="121"/>
      <c r="BQ490" s="121"/>
      <c r="BR490" s="121"/>
      <c r="BS490" s="121"/>
      <c r="BT490" s="121"/>
      <c r="BU490" s="121"/>
      <c r="BV490" s="121"/>
      <c r="BW490" s="121"/>
      <c r="BX490" s="121"/>
    </row>
    <row r="491" spans="2:76" s="343" customFormat="1" x14ac:dyDescent="0.2">
      <c r="B491" s="383"/>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1"/>
      <c r="AL491" s="121"/>
      <c r="AM491" s="121"/>
      <c r="AN491" s="121"/>
      <c r="AO491" s="121"/>
      <c r="AP491" s="121"/>
      <c r="AQ491" s="121"/>
      <c r="AR491" s="121"/>
      <c r="AS491" s="121"/>
      <c r="AT491" s="121"/>
      <c r="AU491" s="121"/>
      <c r="AV491" s="121"/>
      <c r="AW491" s="121"/>
      <c r="AX491" s="121"/>
      <c r="AY491" s="121"/>
      <c r="AZ491" s="121"/>
      <c r="BA491" s="121"/>
      <c r="BB491" s="121"/>
      <c r="BC491" s="121"/>
      <c r="BD491" s="121"/>
      <c r="BE491" s="121"/>
      <c r="BF491" s="121"/>
      <c r="BG491" s="121"/>
      <c r="BH491" s="121"/>
      <c r="BI491" s="121"/>
      <c r="BJ491" s="121"/>
      <c r="BK491" s="121"/>
      <c r="BL491" s="121"/>
      <c r="BM491" s="121"/>
      <c r="BN491" s="121"/>
      <c r="BO491" s="121"/>
      <c r="BP491" s="121"/>
      <c r="BQ491" s="121"/>
      <c r="BR491" s="121"/>
      <c r="BS491" s="121"/>
      <c r="BT491" s="121"/>
      <c r="BU491" s="121"/>
      <c r="BV491" s="121"/>
      <c r="BW491" s="121"/>
      <c r="BX491" s="121"/>
    </row>
    <row r="492" spans="2:76" s="343" customFormat="1" x14ac:dyDescent="0.2">
      <c r="B492" s="383"/>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1"/>
      <c r="AL492" s="121"/>
      <c r="AM492" s="121"/>
      <c r="AN492" s="121"/>
      <c r="AO492" s="121"/>
      <c r="AP492" s="121"/>
      <c r="AQ492" s="121"/>
      <c r="AR492" s="121"/>
      <c r="AS492" s="121"/>
      <c r="AT492" s="121"/>
      <c r="AU492" s="121"/>
      <c r="AV492" s="121"/>
      <c r="AW492" s="121"/>
      <c r="AX492" s="121"/>
      <c r="AY492" s="121"/>
      <c r="AZ492" s="121"/>
      <c r="BA492" s="121"/>
      <c r="BB492" s="121"/>
      <c r="BC492" s="121"/>
      <c r="BD492" s="121"/>
      <c r="BE492" s="121"/>
      <c r="BF492" s="121"/>
      <c r="BG492" s="121"/>
      <c r="BH492" s="121"/>
      <c r="BI492" s="121"/>
      <c r="BJ492" s="121"/>
      <c r="BK492" s="121"/>
      <c r="BL492" s="121"/>
      <c r="BM492" s="121"/>
      <c r="BN492" s="121"/>
      <c r="BO492" s="121"/>
      <c r="BP492" s="121"/>
      <c r="BQ492" s="121"/>
      <c r="BR492" s="121"/>
      <c r="BS492" s="121"/>
      <c r="BT492" s="121"/>
      <c r="BU492" s="121"/>
      <c r="BV492" s="121"/>
      <c r="BW492" s="121"/>
      <c r="BX492" s="121"/>
    </row>
    <row r="493" spans="2:76" s="343" customFormat="1" x14ac:dyDescent="0.2">
      <c r="B493" s="383"/>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1"/>
      <c r="AN493" s="121"/>
      <c r="AO493" s="121"/>
      <c r="AP493" s="121"/>
      <c r="AQ493" s="121"/>
      <c r="AR493" s="121"/>
      <c r="AS493" s="121"/>
      <c r="AT493" s="121"/>
      <c r="AU493" s="121"/>
      <c r="AV493" s="121"/>
      <c r="AW493" s="121"/>
      <c r="AX493" s="121"/>
      <c r="AY493" s="121"/>
      <c r="AZ493" s="121"/>
      <c r="BA493" s="121"/>
      <c r="BB493" s="121"/>
      <c r="BC493" s="121"/>
      <c r="BD493" s="121"/>
      <c r="BE493" s="121"/>
      <c r="BF493" s="121"/>
      <c r="BG493" s="121"/>
      <c r="BH493" s="121"/>
      <c r="BI493" s="121"/>
      <c r="BJ493" s="121"/>
      <c r="BK493" s="121"/>
      <c r="BL493" s="121"/>
      <c r="BM493" s="121"/>
      <c r="BN493" s="121"/>
      <c r="BO493" s="121"/>
      <c r="BP493" s="121"/>
      <c r="BQ493" s="121"/>
      <c r="BR493" s="121"/>
      <c r="BS493" s="121"/>
      <c r="BT493" s="121"/>
      <c r="BU493" s="121"/>
      <c r="BV493" s="121"/>
      <c r="BW493" s="121"/>
      <c r="BX493" s="121"/>
    </row>
    <row r="494" spans="2:76" s="343" customFormat="1" x14ac:dyDescent="0.2">
      <c r="B494" s="383"/>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1"/>
      <c r="AL494" s="121"/>
      <c r="AM494" s="121"/>
      <c r="AN494" s="121"/>
      <c r="AO494" s="121"/>
      <c r="AP494" s="121"/>
      <c r="AQ494" s="121"/>
      <c r="AR494" s="121"/>
      <c r="AS494" s="121"/>
      <c r="AT494" s="121"/>
      <c r="AU494" s="121"/>
      <c r="AV494" s="121"/>
      <c r="AW494" s="121"/>
      <c r="AX494" s="121"/>
      <c r="AY494" s="121"/>
      <c r="AZ494" s="121"/>
      <c r="BA494" s="121"/>
      <c r="BB494" s="121"/>
      <c r="BC494" s="121"/>
      <c r="BD494" s="121"/>
      <c r="BE494" s="121"/>
      <c r="BF494" s="121"/>
      <c r="BG494" s="121"/>
      <c r="BH494" s="121"/>
      <c r="BI494" s="121"/>
      <c r="BJ494" s="121"/>
      <c r="BK494" s="121"/>
      <c r="BL494" s="121"/>
      <c r="BM494" s="121"/>
      <c r="BN494" s="121"/>
      <c r="BO494" s="121"/>
      <c r="BP494" s="121"/>
      <c r="BQ494" s="121"/>
      <c r="BR494" s="121"/>
      <c r="BS494" s="121"/>
      <c r="BT494" s="121"/>
      <c r="BU494" s="121"/>
      <c r="BV494" s="121"/>
      <c r="BW494" s="121"/>
      <c r="BX494" s="121"/>
    </row>
    <row r="495" spans="2:76" s="343" customFormat="1" x14ac:dyDescent="0.2">
      <c r="B495" s="383"/>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1"/>
      <c r="AL495" s="121"/>
      <c r="AM495" s="121"/>
      <c r="AN495" s="121"/>
      <c r="AO495" s="121"/>
      <c r="AP495" s="121"/>
      <c r="AQ495" s="121"/>
      <c r="AR495" s="121"/>
      <c r="AS495" s="121"/>
      <c r="AT495" s="121"/>
      <c r="AU495" s="121"/>
      <c r="AV495" s="121"/>
      <c r="AW495" s="121"/>
      <c r="AX495" s="121"/>
      <c r="AY495" s="121"/>
      <c r="AZ495" s="121"/>
      <c r="BA495" s="121"/>
      <c r="BB495" s="121"/>
      <c r="BC495" s="121"/>
      <c r="BD495" s="121"/>
      <c r="BE495" s="121"/>
      <c r="BF495" s="121"/>
      <c r="BG495" s="121"/>
      <c r="BH495" s="121"/>
      <c r="BI495" s="121"/>
      <c r="BJ495" s="121"/>
      <c r="BK495" s="121"/>
      <c r="BL495" s="121"/>
      <c r="BM495" s="121"/>
      <c r="BN495" s="121"/>
      <c r="BO495" s="121"/>
      <c r="BP495" s="121"/>
      <c r="BQ495" s="121"/>
      <c r="BR495" s="121"/>
      <c r="BS495" s="121"/>
      <c r="BT495" s="121"/>
      <c r="BU495" s="121"/>
      <c r="BV495" s="121"/>
      <c r="BW495" s="121"/>
      <c r="BX495" s="121"/>
    </row>
    <row r="496" spans="2:76" s="343" customFormat="1" x14ac:dyDescent="0.2">
      <c r="B496" s="383"/>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1"/>
      <c r="AL496" s="121"/>
      <c r="AM496" s="121"/>
      <c r="AN496" s="121"/>
      <c r="AO496" s="121"/>
      <c r="AP496" s="121"/>
      <c r="AQ496" s="121"/>
      <c r="AR496" s="121"/>
      <c r="AS496" s="121"/>
      <c r="AT496" s="121"/>
      <c r="AU496" s="121"/>
      <c r="AV496" s="121"/>
      <c r="AW496" s="121"/>
      <c r="AX496" s="121"/>
      <c r="AY496" s="121"/>
      <c r="AZ496" s="121"/>
      <c r="BA496" s="121"/>
      <c r="BB496" s="121"/>
      <c r="BC496" s="121"/>
      <c r="BD496" s="121"/>
      <c r="BE496" s="121"/>
      <c r="BF496" s="121"/>
      <c r="BG496" s="121"/>
      <c r="BH496" s="121"/>
      <c r="BI496" s="121"/>
      <c r="BJ496" s="121"/>
      <c r="BK496" s="121"/>
      <c r="BL496" s="121"/>
      <c r="BM496" s="121"/>
      <c r="BN496" s="121"/>
      <c r="BO496" s="121"/>
      <c r="BP496" s="121"/>
      <c r="BQ496" s="121"/>
      <c r="BR496" s="121"/>
      <c r="BS496" s="121"/>
      <c r="BT496" s="121"/>
      <c r="BU496" s="121"/>
      <c r="BV496" s="121"/>
      <c r="BW496" s="121"/>
      <c r="BX496" s="121"/>
    </row>
    <row r="497" spans="2:76" s="343" customFormat="1" x14ac:dyDescent="0.2">
      <c r="B497" s="383"/>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1"/>
      <c r="AL497" s="121"/>
      <c r="AM497" s="121"/>
      <c r="AN497" s="121"/>
      <c r="AO497" s="121"/>
      <c r="AP497" s="121"/>
      <c r="AQ497" s="121"/>
      <c r="AR497" s="121"/>
      <c r="AS497" s="121"/>
      <c r="AT497" s="121"/>
      <c r="AU497" s="121"/>
      <c r="AV497" s="121"/>
      <c r="AW497" s="121"/>
      <c r="AX497" s="121"/>
      <c r="AY497" s="121"/>
      <c r="AZ497" s="121"/>
      <c r="BA497" s="121"/>
      <c r="BB497" s="121"/>
      <c r="BC497" s="121"/>
      <c r="BD497" s="121"/>
      <c r="BE497" s="121"/>
      <c r="BF497" s="121"/>
      <c r="BG497" s="121"/>
      <c r="BH497" s="121"/>
      <c r="BI497" s="121"/>
      <c r="BJ497" s="121"/>
      <c r="BK497" s="121"/>
      <c r="BL497" s="121"/>
      <c r="BM497" s="121"/>
      <c r="BN497" s="121"/>
      <c r="BO497" s="121"/>
      <c r="BP497" s="121"/>
      <c r="BQ497" s="121"/>
      <c r="BR497" s="121"/>
      <c r="BS497" s="121"/>
      <c r="BT497" s="121"/>
      <c r="BU497" s="121"/>
      <c r="BV497" s="121"/>
      <c r="BW497" s="121"/>
      <c r="BX497" s="121"/>
    </row>
    <row r="498" spans="2:76" s="343" customFormat="1" x14ac:dyDescent="0.2">
      <c r="B498" s="383"/>
      <c r="J498" s="121"/>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1"/>
      <c r="AL498" s="121"/>
      <c r="AM498" s="121"/>
      <c r="AN498" s="121"/>
      <c r="AO498" s="121"/>
      <c r="AP498" s="121"/>
      <c r="AQ498" s="121"/>
      <c r="AR498" s="121"/>
      <c r="AS498" s="121"/>
      <c r="AT498" s="121"/>
      <c r="AU498" s="121"/>
      <c r="AV498" s="121"/>
      <c r="AW498" s="121"/>
      <c r="AX498" s="121"/>
      <c r="AY498" s="121"/>
      <c r="AZ498" s="121"/>
      <c r="BA498" s="121"/>
      <c r="BB498" s="121"/>
      <c r="BC498" s="121"/>
      <c r="BD498" s="121"/>
      <c r="BE498" s="121"/>
      <c r="BF498" s="121"/>
      <c r="BG498" s="121"/>
      <c r="BH498" s="121"/>
      <c r="BI498" s="121"/>
      <c r="BJ498" s="121"/>
      <c r="BK498" s="121"/>
      <c r="BL498" s="121"/>
      <c r="BM498" s="121"/>
      <c r="BN498" s="121"/>
      <c r="BO498" s="121"/>
      <c r="BP498" s="121"/>
      <c r="BQ498" s="121"/>
      <c r="BR498" s="121"/>
      <c r="BS498" s="121"/>
      <c r="BT498" s="121"/>
      <c r="BU498" s="121"/>
      <c r="BV498" s="121"/>
      <c r="BW498" s="121"/>
      <c r="BX498" s="121"/>
    </row>
    <row r="499" spans="2:76" s="343" customFormat="1" x14ac:dyDescent="0.2">
      <c r="B499" s="383"/>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1"/>
      <c r="AL499" s="121"/>
      <c r="AM499" s="121"/>
      <c r="AN499" s="121"/>
      <c r="AO499" s="121"/>
      <c r="AP499" s="121"/>
      <c r="AQ499" s="121"/>
      <c r="AR499" s="121"/>
      <c r="AS499" s="121"/>
      <c r="AT499" s="121"/>
      <c r="AU499" s="121"/>
      <c r="AV499" s="121"/>
      <c r="AW499" s="121"/>
      <c r="AX499" s="121"/>
      <c r="AY499" s="121"/>
      <c r="AZ499" s="121"/>
      <c r="BA499" s="121"/>
      <c r="BB499" s="121"/>
      <c r="BC499" s="121"/>
      <c r="BD499" s="121"/>
      <c r="BE499" s="121"/>
      <c r="BF499" s="121"/>
      <c r="BG499" s="121"/>
      <c r="BH499" s="121"/>
      <c r="BI499" s="121"/>
      <c r="BJ499" s="121"/>
      <c r="BK499" s="121"/>
      <c r="BL499" s="121"/>
      <c r="BM499" s="121"/>
      <c r="BN499" s="121"/>
      <c r="BO499" s="121"/>
      <c r="BP499" s="121"/>
      <c r="BQ499" s="121"/>
      <c r="BR499" s="121"/>
      <c r="BS499" s="121"/>
      <c r="BT499" s="121"/>
      <c r="BU499" s="121"/>
      <c r="BV499" s="121"/>
      <c r="BW499" s="121"/>
      <c r="BX499" s="121"/>
    </row>
    <row r="500" spans="2:76" s="343" customFormat="1" x14ac:dyDescent="0.2">
      <c r="B500" s="383"/>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21"/>
      <c r="AN500" s="121"/>
      <c r="AO500" s="121"/>
      <c r="AP500" s="121"/>
      <c r="AQ500" s="121"/>
      <c r="AR500" s="121"/>
      <c r="AS500" s="121"/>
      <c r="AT500" s="121"/>
      <c r="AU500" s="121"/>
      <c r="AV500" s="121"/>
      <c r="AW500" s="121"/>
      <c r="AX500" s="121"/>
      <c r="AY500" s="121"/>
      <c r="AZ500" s="121"/>
      <c r="BA500" s="121"/>
      <c r="BB500" s="121"/>
      <c r="BC500" s="121"/>
      <c r="BD500" s="121"/>
      <c r="BE500" s="121"/>
      <c r="BF500" s="121"/>
      <c r="BG500" s="121"/>
      <c r="BH500" s="121"/>
      <c r="BI500" s="121"/>
      <c r="BJ500" s="121"/>
      <c r="BK500" s="121"/>
      <c r="BL500" s="121"/>
      <c r="BM500" s="121"/>
      <c r="BN500" s="121"/>
      <c r="BO500" s="121"/>
      <c r="BP500" s="121"/>
      <c r="BQ500" s="121"/>
      <c r="BR500" s="121"/>
      <c r="BS500" s="121"/>
      <c r="BT500" s="121"/>
      <c r="BU500" s="121"/>
      <c r="BV500" s="121"/>
      <c r="BW500" s="121"/>
      <c r="BX500" s="121"/>
    </row>
    <row r="501" spans="2:76" s="343" customFormat="1" x14ac:dyDescent="0.2">
      <c r="B501" s="383"/>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1"/>
      <c r="AL501" s="121"/>
      <c r="AM501" s="121"/>
      <c r="AN501" s="121"/>
      <c r="AO501" s="121"/>
      <c r="AP501" s="121"/>
      <c r="AQ501" s="121"/>
      <c r="AR501" s="121"/>
      <c r="AS501" s="121"/>
      <c r="AT501" s="121"/>
      <c r="AU501" s="121"/>
      <c r="AV501" s="121"/>
      <c r="AW501" s="121"/>
      <c r="AX501" s="121"/>
      <c r="AY501" s="121"/>
      <c r="AZ501" s="121"/>
      <c r="BA501" s="121"/>
      <c r="BB501" s="121"/>
      <c r="BC501" s="121"/>
      <c r="BD501" s="121"/>
      <c r="BE501" s="121"/>
      <c r="BF501" s="121"/>
      <c r="BG501" s="121"/>
      <c r="BH501" s="121"/>
      <c r="BI501" s="121"/>
      <c r="BJ501" s="121"/>
      <c r="BK501" s="121"/>
      <c r="BL501" s="121"/>
      <c r="BM501" s="121"/>
      <c r="BN501" s="121"/>
      <c r="BO501" s="121"/>
      <c r="BP501" s="121"/>
      <c r="BQ501" s="121"/>
      <c r="BR501" s="121"/>
      <c r="BS501" s="121"/>
      <c r="BT501" s="121"/>
      <c r="BU501" s="121"/>
      <c r="BV501" s="121"/>
      <c r="BW501" s="121"/>
      <c r="BX501" s="121"/>
    </row>
    <row r="502" spans="2:76" s="343" customFormat="1" x14ac:dyDescent="0.2">
      <c r="B502" s="383"/>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1"/>
      <c r="AL502" s="121"/>
      <c r="AM502" s="121"/>
      <c r="AN502" s="121"/>
      <c r="AO502" s="121"/>
      <c r="AP502" s="121"/>
      <c r="AQ502" s="121"/>
      <c r="AR502" s="121"/>
      <c r="AS502" s="121"/>
      <c r="AT502" s="121"/>
      <c r="AU502" s="121"/>
      <c r="AV502" s="121"/>
      <c r="AW502" s="121"/>
      <c r="AX502" s="121"/>
      <c r="AY502" s="121"/>
      <c r="AZ502" s="121"/>
      <c r="BA502" s="121"/>
      <c r="BB502" s="121"/>
      <c r="BC502" s="121"/>
      <c r="BD502" s="121"/>
      <c r="BE502" s="121"/>
      <c r="BF502" s="121"/>
      <c r="BG502" s="121"/>
      <c r="BH502" s="121"/>
      <c r="BI502" s="121"/>
      <c r="BJ502" s="121"/>
      <c r="BK502" s="121"/>
      <c r="BL502" s="121"/>
      <c r="BM502" s="121"/>
      <c r="BN502" s="121"/>
      <c r="BO502" s="121"/>
      <c r="BP502" s="121"/>
      <c r="BQ502" s="121"/>
      <c r="BR502" s="121"/>
      <c r="BS502" s="121"/>
      <c r="BT502" s="121"/>
      <c r="BU502" s="121"/>
      <c r="BV502" s="121"/>
      <c r="BW502" s="121"/>
      <c r="BX502" s="121"/>
    </row>
    <row r="503" spans="2:76" s="343" customFormat="1" x14ac:dyDescent="0.2">
      <c r="B503" s="383"/>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1"/>
      <c r="AN503" s="121"/>
      <c r="AO503" s="121"/>
      <c r="AP503" s="121"/>
      <c r="AQ503" s="121"/>
      <c r="AR503" s="121"/>
      <c r="AS503" s="121"/>
      <c r="AT503" s="121"/>
      <c r="AU503" s="121"/>
      <c r="AV503" s="121"/>
      <c r="AW503" s="121"/>
      <c r="AX503" s="121"/>
      <c r="AY503" s="121"/>
      <c r="AZ503" s="121"/>
      <c r="BA503" s="121"/>
      <c r="BB503" s="121"/>
      <c r="BC503" s="121"/>
      <c r="BD503" s="121"/>
      <c r="BE503" s="121"/>
      <c r="BF503" s="121"/>
      <c r="BG503" s="121"/>
      <c r="BH503" s="121"/>
      <c r="BI503" s="121"/>
      <c r="BJ503" s="121"/>
      <c r="BK503" s="121"/>
      <c r="BL503" s="121"/>
      <c r="BM503" s="121"/>
      <c r="BN503" s="121"/>
      <c r="BO503" s="121"/>
      <c r="BP503" s="121"/>
      <c r="BQ503" s="121"/>
      <c r="BR503" s="121"/>
      <c r="BS503" s="121"/>
      <c r="BT503" s="121"/>
      <c r="BU503" s="121"/>
      <c r="BV503" s="121"/>
      <c r="BW503" s="121"/>
      <c r="BX503" s="121"/>
    </row>
    <row r="504" spans="2:76" s="343" customFormat="1" x14ac:dyDescent="0.2">
      <c r="B504" s="383"/>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1"/>
      <c r="AL504" s="121"/>
      <c r="AM504" s="121"/>
      <c r="AN504" s="121"/>
      <c r="AO504" s="121"/>
      <c r="AP504" s="121"/>
      <c r="AQ504" s="121"/>
      <c r="AR504" s="121"/>
      <c r="AS504" s="121"/>
      <c r="AT504" s="121"/>
      <c r="AU504" s="121"/>
      <c r="AV504" s="121"/>
      <c r="AW504" s="121"/>
      <c r="AX504" s="121"/>
      <c r="AY504" s="121"/>
      <c r="AZ504" s="121"/>
      <c r="BA504" s="121"/>
      <c r="BB504" s="121"/>
      <c r="BC504" s="121"/>
      <c r="BD504" s="121"/>
      <c r="BE504" s="121"/>
      <c r="BF504" s="121"/>
      <c r="BG504" s="121"/>
      <c r="BH504" s="121"/>
      <c r="BI504" s="121"/>
      <c r="BJ504" s="121"/>
      <c r="BK504" s="121"/>
      <c r="BL504" s="121"/>
      <c r="BM504" s="121"/>
      <c r="BN504" s="121"/>
      <c r="BO504" s="121"/>
      <c r="BP504" s="121"/>
      <c r="BQ504" s="121"/>
      <c r="BR504" s="121"/>
      <c r="BS504" s="121"/>
      <c r="BT504" s="121"/>
      <c r="BU504" s="121"/>
      <c r="BV504" s="121"/>
      <c r="BW504" s="121"/>
      <c r="BX504" s="121"/>
    </row>
    <row r="505" spans="2:76" s="343" customFormat="1" x14ac:dyDescent="0.2">
      <c r="B505" s="383"/>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1"/>
      <c r="AL505" s="121"/>
      <c r="AM505" s="121"/>
      <c r="AN505" s="121"/>
      <c r="AO505" s="121"/>
      <c r="AP505" s="121"/>
      <c r="AQ505" s="121"/>
      <c r="AR505" s="121"/>
      <c r="AS505" s="121"/>
      <c r="AT505" s="121"/>
      <c r="AU505" s="121"/>
      <c r="AV505" s="121"/>
      <c r="AW505" s="121"/>
      <c r="AX505" s="121"/>
      <c r="AY505" s="121"/>
      <c r="AZ505" s="121"/>
      <c r="BA505" s="121"/>
      <c r="BB505" s="121"/>
      <c r="BC505" s="121"/>
      <c r="BD505" s="121"/>
      <c r="BE505" s="121"/>
      <c r="BF505" s="121"/>
      <c r="BG505" s="121"/>
      <c r="BH505" s="121"/>
      <c r="BI505" s="121"/>
      <c r="BJ505" s="121"/>
      <c r="BK505" s="121"/>
      <c r="BL505" s="121"/>
      <c r="BM505" s="121"/>
      <c r="BN505" s="121"/>
      <c r="BO505" s="121"/>
      <c r="BP505" s="121"/>
      <c r="BQ505" s="121"/>
      <c r="BR505" s="121"/>
      <c r="BS505" s="121"/>
      <c r="BT505" s="121"/>
      <c r="BU505" s="121"/>
      <c r="BV505" s="121"/>
      <c r="BW505" s="121"/>
      <c r="BX505" s="121"/>
    </row>
    <row r="506" spans="2:76" s="343" customFormat="1" x14ac:dyDescent="0.2">
      <c r="B506" s="383"/>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1"/>
      <c r="AL506" s="121"/>
      <c r="AM506" s="121"/>
      <c r="AN506" s="121"/>
      <c r="AO506" s="121"/>
      <c r="AP506" s="121"/>
      <c r="AQ506" s="121"/>
      <c r="AR506" s="121"/>
      <c r="AS506" s="121"/>
      <c r="AT506" s="121"/>
      <c r="AU506" s="121"/>
      <c r="AV506" s="121"/>
      <c r="AW506" s="121"/>
      <c r="AX506" s="121"/>
      <c r="AY506" s="121"/>
      <c r="AZ506" s="121"/>
      <c r="BA506" s="121"/>
      <c r="BB506" s="121"/>
      <c r="BC506" s="121"/>
      <c r="BD506" s="121"/>
      <c r="BE506" s="121"/>
      <c r="BF506" s="121"/>
      <c r="BG506" s="121"/>
      <c r="BH506" s="121"/>
      <c r="BI506" s="121"/>
      <c r="BJ506" s="121"/>
      <c r="BK506" s="121"/>
      <c r="BL506" s="121"/>
      <c r="BM506" s="121"/>
      <c r="BN506" s="121"/>
      <c r="BO506" s="121"/>
      <c r="BP506" s="121"/>
      <c r="BQ506" s="121"/>
      <c r="BR506" s="121"/>
      <c r="BS506" s="121"/>
      <c r="BT506" s="121"/>
      <c r="BU506" s="121"/>
      <c r="BV506" s="121"/>
      <c r="BW506" s="121"/>
      <c r="BX506" s="121"/>
    </row>
    <row r="507" spans="2:76" s="343" customFormat="1" x14ac:dyDescent="0.2">
      <c r="B507" s="383"/>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1"/>
      <c r="AL507" s="121"/>
      <c r="AM507" s="121"/>
      <c r="AN507" s="121"/>
      <c r="AO507" s="121"/>
      <c r="AP507" s="121"/>
      <c r="AQ507" s="121"/>
      <c r="AR507" s="121"/>
      <c r="AS507" s="121"/>
      <c r="AT507" s="121"/>
      <c r="AU507" s="121"/>
      <c r="AV507" s="121"/>
      <c r="AW507" s="121"/>
      <c r="AX507" s="121"/>
      <c r="AY507" s="121"/>
      <c r="AZ507" s="121"/>
      <c r="BA507" s="121"/>
      <c r="BB507" s="121"/>
      <c r="BC507" s="121"/>
      <c r="BD507" s="121"/>
      <c r="BE507" s="121"/>
      <c r="BF507" s="121"/>
      <c r="BG507" s="121"/>
      <c r="BH507" s="121"/>
      <c r="BI507" s="121"/>
      <c r="BJ507" s="121"/>
      <c r="BK507" s="121"/>
      <c r="BL507" s="121"/>
      <c r="BM507" s="121"/>
      <c r="BN507" s="121"/>
      <c r="BO507" s="121"/>
      <c r="BP507" s="121"/>
      <c r="BQ507" s="121"/>
      <c r="BR507" s="121"/>
      <c r="BS507" s="121"/>
      <c r="BT507" s="121"/>
      <c r="BU507" s="121"/>
      <c r="BV507" s="121"/>
      <c r="BW507" s="121"/>
      <c r="BX507" s="121"/>
    </row>
    <row r="508" spans="2:76" s="343" customFormat="1" x14ac:dyDescent="0.2">
      <c r="B508" s="383"/>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1"/>
      <c r="AL508" s="121"/>
      <c r="AM508" s="121"/>
      <c r="AN508" s="121"/>
      <c r="AO508" s="121"/>
      <c r="AP508" s="121"/>
      <c r="AQ508" s="121"/>
      <c r="AR508" s="121"/>
      <c r="AS508" s="121"/>
      <c r="AT508" s="121"/>
      <c r="AU508" s="121"/>
      <c r="AV508" s="121"/>
      <c r="AW508" s="121"/>
      <c r="AX508" s="121"/>
      <c r="AY508" s="121"/>
      <c r="AZ508" s="121"/>
      <c r="BA508" s="121"/>
      <c r="BB508" s="121"/>
      <c r="BC508" s="121"/>
      <c r="BD508" s="121"/>
      <c r="BE508" s="121"/>
      <c r="BF508" s="121"/>
      <c r="BG508" s="121"/>
      <c r="BH508" s="121"/>
      <c r="BI508" s="121"/>
      <c r="BJ508" s="121"/>
      <c r="BK508" s="121"/>
      <c r="BL508" s="121"/>
      <c r="BM508" s="121"/>
      <c r="BN508" s="121"/>
      <c r="BO508" s="121"/>
      <c r="BP508" s="121"/>
      <c r="BQ508" s="121"/>
      <c r="BR508" s="121"/>
      <c r="BS508" s="121"/>
      <c r="BT508" s="121"/>
      <c r="BU508" s="121"/>
      <c r="BV508" s="121"/>
      <c r="BW508" s="121"/>
      <c r="BX508" s="121"/>
    </row>
    <row r="509" spans="2:76" s="343" customFormat="1" x14ac:dyDescent="0.2">
      <c r="B509" s="383"/>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1"/>
      <c r="AL509" s="121"/>
      <c r="AM509" s="121"/>
      <c r="AN509" s="121"/>
      <c r="AO509" s="121"/>
      <c r="AP509" s="121"/>
      <c r="AQ509" s="121"/>
      <c r="AR509" s="121"/>
      <c r="AS509" s="121"/>
      <c r="AT509" s="121"/>
      <c r="AU509" s="121"/>
      <c r="AV509" s="121"/>
      <c r="AW509" s="121"/>
      <c r="AX509" s="121"/>
      <c r="AY509" s="121"/>
      <c r="AZ509" s="121"/>
      <c r="BA509" s="121"/>
      <c r="BB509" s="121"/>
      <c r="BC509" s="121"/>
      <c r="BD509" s="121"/>
      <c r="BE509" s="121"/>
      <c r="BF509" s="121"/>
      <c r="BG509" s="121"/>
      <c r="BH509" s="121"/>
      <c r="BI509" s="121"/>
      <c r="BJ509" s="121"/>
      <c r="BK509" s="121"/>
      <c r="BL509" s="121"/>
      <c r="BM509" s="121"/>
      <c r="BN509" s="121"/>
      <c r="BO509" s="121"/>
      <c r="BP509" s="121"/>
      <c r="BQ509" s="121"/>
      <c r="BR509" s="121"/>
      <c r="BS509" s="121"/>
      <c r="BT509" s="121"/>
      <c r="BU509" s="121"/>
      <c r="BV509" s="121"/>
      <c r="BW509" s="121"/>
      <c r="BX509" s="121"/>
    </row>
    <row r="510" spans="2:76" s="343" customFormat="1" x14ac:dyDescent="0.2">
      <c r="B510" s="383"/>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1"/>
      <c r="AL510" s="121"/>
      <c r="AM510" s="121"/>
      <c r="AN510" s="121"/>
      <c r="AO510" s="121"/>
      <c r="AP510" s="121"/>
      <c r="AQ510" s="121"/>
      <c r="AR510" s="121"/>
      <c r="AS510" s="121"/>
      <c r="AT510" s="121"/>
      <c r="AU510" s="121"/>
      <c r="AV510" s="121"/>
      <c r="AW510" s="121"/>
      <c r="AX510" s="121"/>
      <c r="AY510" s="121"/>
      <c r="AZ510" s="121"/>
      <c r="BA510" s="121"/>
      <c r="BB510" s="121"/>
      <c r="BC510" s="121"/>
      <c r="BD510" s="121"/>
      <c r="BE510" s="121"/>
      <c r="BF510" s="121"/>
      <c r="BG510" s="121"/>
      <c r="BH510" s="121"/>
      <c r="BI510" s="121"/>
      <c r="BJ510" s="121"/>
      <c r="BK510" s="121"/>
      <c r="BL510" s="121"/>
      <c r="BM510" s="121"/>
      <c r="BN510" s="121"/>
      <c r="BO510" s="121"/>
      <c r="BP510" s="121"/>
      <c r="BQ510" s="121"/>
      <c r="BR510" s="121"/>
      <c r="BS510" s="121"/>
      <c r="BT510" s="121"/>
      <c r="BU510" s="121"/>
      <c r="BV510" s="121"/>
      <c r="BW510" s="121"/>
      <c r="BX510" s="121"/>
    </row>
    <row r="511" spans="2:76" s="343" customFormat="1" x14ac:dyDescent="0.2">
      <c r="B511" s="383"/>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1"/>
      <c r="AL511" s="121"/>
      <c r="AM511" s="121"/>
      <c r="AN511" s="121"/>
      <c r="AO511" s="121"/>
      <c r="AP511" s="121"/>
      <c r="AQ511" s="121"/>
      <c r="AR511" s="121"/>
      <c r="AS511" s="121"/>
      <c r="AT511" s="121"/>
      <c r="AU511" s="121"/>
      <c r="AV511" s="121"/>
      <c r="AW511" s="121"/>
      <c r="AX511" s="121"/>
      <c r="AY511" s="121"/>
      <c r="AZ511" s="121"/>
      <c r="BA511" s="121"/>
      <c r="BB511" s="121"/>
      <c r="BC511" s="121"/>
      <c r="BD511" s="121"/>
      <c r="BE511" s="121"/>
      <c r="BF511" s="121"/>
      <c r="BG511" s="121"/>
      <c r="BH511" s="121"/>
      <c r="BI511" s="121"/>
      <c r="BJ511" s="121"/>
      <c r="BK511" s="121"/>
      <c r="BL511" s="121"/>
      <c r="BM511" s="121"/>
      <c r="BN511" s="121"/>
      <c r="BO511" s="121"/>
      <c r="BP511" s="121"/>
      <c r="BQ511" s="121"/>
      <c r="BR511" s="121"/>
      <c r="BS511" s="121"/>
      <c r="BT511" s="121"/>
      <c r="BU511" s="121"/>
      <c r="BV511" s="121"/>
      <c r="BW511" s="121"/>
      <c r="BX511" s="121"/>
    </row>
    <row r="512" spans="2:76" s="343" customFormat="1" x14ac:dyDescent="0.2">
      <c r="B512" s="383"/>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1"/>
      <c r="AL512" s="121"/>
      <c r="AM512" s="121"/>
      <c r="AN512" s="121"/>
      <c r="AO512" s="121"/>
      <c r="AP512" s="121"/>
      <c r="AQ512" s="121"/>
      <c r="AR512" s="121"/>
      <c r="AS512" s="121"/>
      <c r="AT512" s="121"/>
      <c r="AU512" s="121"/>
      <c r="AV512" s="121"/>
      <c r="AW512" s="121"/>
      <c r="AX512" s="121"/>
      <c r="AY512" s="121"/>
      <c r="AZ512" s="121"/>
      <c r="BA512" s="121"/>
      <c r="BB512" s="121"/>
      <c r="BC512" s="121"/>
      <c r="BD512" s="121"/>
      <c r="BE512" s="121"/>
      <c r="BF512" s="121"/>
      <c r="BG512" s="121"/>
      <c r="BH512" s="121"/>
      <c r="BI512" s="121"/>
      <c r="BJ512" s="121"/>
      <c r="BK512" s="121"/>
      <c r="BL512" s="121"/>
      <c r="BM512" s="121"/>
      <c r="BN512" s="121"/>
      <c r="BO512" s="121"/>
      <c r="BP512" s="121"/>
      <c r="BQ512" s="121"/>
      <c r="BR512" s="121"/>
      <c r="BS512" s="121"/>
      <c r="BT512" s="121"/>
      <c r="BU512" s="121"/>
      <c r="BV512" s="121"/>
      <c r="BW512" s="121"/>
      <c r="BX512" s="121"/>
    </row>
    <row r="513" spans="2:76" s="343" customFormat="1" x14ac:dyDescent="0.2">
      <c r="B513" s="383"/>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1"/>
      <c r="AL513" s="121"/>
      <c r="AM513" s="121"/>
      <c r="AN513" s="121"/>
      <c r="AO513" s="121"/>
      <c r="AP513" s="121"/>
      <c r="AQ513" s="121"/>
      <c r="AR513" s="121"/>
      <c r="AS513" s="121"/>
      <c r="AT513" s="121"/>
      <c r="AU513" s="121"/>
      <c r="AV513" s="121"/>
      <c r="AW513" s="121"/>
      <c r="AX513" s="121"/>
      <c r="AY513" s="121"/>
      <c r="AZ513" s="121"/>
      <c r="BA513" s="121"/>
      <c r="BB513" s="121"/>
      <c r="BC513" s="121"/>
      <c r="BD513" s="121"/>
      <c r="BE513" s="121"/>
      <c r="BF513" s="121"/>
      <c r="BG513" s="121"/>
      <c r="BH513" s="121"/>
      <c r="BI513" s="121"/>
      <c r="BJ513" s="121"/>
      <c r="BK513" s="121"/>
      <c r="BL513" s="121"/>
      <c r="BM513" s="121"/>
      <c r="BN513" s="121"/>
      <c r="BO513" s="121"/>
      <c r="BP513" s="121"/>
      <c r="BQ513" s="121"/>
      <c r="BR513" s="121"/>
      <c r="BS513" s="121"/>
      <c r="BT513" s="121"/>
      <c r="BU513" s="121"/>
      <c r="BV513" s="121"/>
      <c r="BW513" s="121"/>
      <c r="BX513" s="121"/>
    </row>
    <row r="514" spans="2:76" s="343" customFormat="1" x14ac:dyDescent="0.2">
      <c r="B514" s="383"/>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1"/>
      <c r="AL514" s="121"/>
      <c r="AM514" s="121"/>
      <c r="AN514" s="121"/>
      <c r="AO514" s="121"/>
      <c r="AP514" s="121"/>
      <c r="AQ514" s="121"/>
      <c r="AR514" s="121"/>
      <c r="AS514" s="121"/>
      <c r="AT514" s="121"/>
      <c r="AU514" s="121"/>
      <c r="AV514" s="121"/>
      <c r="AW514" s="121"/>
      <c r="AX514" s="121"/>
      <c r="AY514" s="121"/>
      <c r="AZ514" s="121"/>
      <c r="BA514" s="121"/>
      <c r="BB514" s="121"/>
      <c r="BC514" s="121"/>
      <c r="BD514" s="121"/>
      <c r="BE514" s="121"/>
      <c r="BF514" s="121"/>
      <c r="BG514" s="121"/>
      <c r="BH514" s="121"/>
      <c r="BI514" s="121"/>
      <c r="BJ514" s="121"/>
      <c r="BK514" s="121"/>
      <c r="BL514" s="121"/>
      <c r="BM514" s="121"/>
      <c r="BN514" s="121"/>
      <c r="BO514" s="121"/>
      <c r="BP514" s="121"/>
      <c r="BQ514" s="121"/>
      <c r="BR514" s="121"/>
      <c r="BS514" s="121"/>
      <c r="BT514" s="121"/>
      <c r="BU514" s="121"/>
      <c r="BV514" s="121"/>
      <c r="BW514" s="121"/>
      <c r="BX514" s="121"/>
    </row>
    <row r="515" spans="2:76" s="343" customFormat="1" x14ac:dyDescent="0.2">
      <c r="B515" s="383"/>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1"/>
      <c r="AL515" s="121"/>
      <c r="AM515" s="121"/>
      <c r="AN515" s="121"/>
      <c r="AO515" s="121"/>
      <c r="AP515" s="121"/>
      <c r="AQ515" s="121"/>
      <c r="AR515" s="121"/>
      <c r="AS515" s="121"/>
      <c r="AT515" s="121"/>
      <c r="AU515" s="121"/>
      <c r="AV515" s="121"/>
      <c r="AW515" s="121"/>
      <c r="AX515" s="121"/>
      <c r="AY515" s="121"/>
      <c r="AZ515" s="121"/>
      <c r="BA515" s="121"/>
      <c r="BB515" s="121"/>
      <c r="BC515" s="121"/>
      <c r="BD515" s="121"/>
      <c r="BE515" s="121"/>
      <c r="BF515" s="121"/>
      <c r="BG515" s="121"/>
      <c r="BH515" s="121"/>
      <c r="BI515" s="121"/>
      <c r="BJ515" s="121"/>
      <c r="BK515" s="121"/>
      <c r="BL515" s="121"/>
      <c r="BM515" s="121"/>
      <c r="BN515" s="121"/>
      <c r="BO515" s="121"/>
      <c r="BP515" s="121"/>
      <c r="BQ515" s="121"/>
      <c r="BR515" s="121"/>
      <c r="BS515" s="121"/>
      <c r="BT515" s="121"/>
      <c r="BU515" s="121"/>
      <c r="BV515" s="121"/>
      <c r="BW515" s="121"/>
      <c r="BX515" s="121"/>
    </row>
    <row r="516" spans="2:76" s="343" customFormat="1" x14ac:dyDescent="0.2">
      <c r="B516" s="383"/>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1"/>
      <c r="AL516" s="121"/>
      <c r="AM516" s="121"/>
      <c r="AN516" s="121"/>
      <c r="AO516" s="121"/>
      <c r="AP516" s="121"/>
      <c r="AQ516" s="121"/>
      <c r="AR516" s="121"/>
      <c r="AS516" s="121"/>
      <c r="AT516" s="121"/>
      <c r="AU516" s="121"/>
      <c r="AV516" s="121"/>
      <c r="AW516" s="121"/>
      <c r="AX516" s="121"/>
      <c r="AY516" s="121"/>
      <c r="AZ516" s="121"/>
      <c r="BA516" s="121"/>
      <c r="BB516" s="121"/>
      <c r="BC516" s="121"/>
      <c r="BD516" s="121"/>
      <c r="BE516" s="121"/>
      <c r="BF516" s="121"/>
      <c r="BG516" s="121"/>
      <c r="BH516" s="121"/>
      <c r="BI516" s="121"/>
      <c r="BJ516" s="121"/>
      <c r="BK516" s="121"/>
      <c r="BL516" s="121"/>
      <c r="BM516" s="121"/>
      <c r="BN516" s="121"/>
      <c r="BO516" s="121"/>
      <c r="BP516" s="121"/>
      <c r="BQ516" s="121"/>
      <c r="BR516" s="121"/>
      <c r="BS516" s="121"/>
      <c r="BT516" s="121"/>
      <c r="BU516" s="121"/>
      <c r="BV516" s="121"/>
      <c r="BW516" s="121"/>
      <c r="BX516" s="121"/>
    </row>
    <row r="517" spans="2:76" s="343" customFormat="1" x14ac:dyDescent="0.2">
      <c r="B517" s="383"/>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1"/>
      <c r="AL517" s="121"/>
      <c r="AM517" s="121"/>
      <c r="AN517" s="121"/>
      <c r="AO517" s="121"/>
      <c r="AP517" s="121"/>
      <c r="AQ517" s="121"/>
      <c r="AR517" s="121"/>
      <c r="AS517" s="121"/>
      <c r="AT517" s="121"/>
      <c r="AU517" s="121"/>
      <c r="AV517" s="121"/>
      <c r="AW517" s="121"/>
      <c r="AX517" s="121"/>
      <c r="AY517" s="121"/>
      <c r="AZ517" s="121"/>
      <c r="BA517" s="121"/>
      <c r="BB517" s="121"/>
      <c r="BC517" s="121"/>
      <c r="BD517" s="121"/>
      <c r="BE517" s="121"/>
      <c r="BF517" s="121"/>
      <c r="BG517" s="121"/>
      <c r="BH517" s="121"/>
      <c r="BI517" s="121"/>
      <c r="BJ517" s="121"/>
      <c r="BK517" s="121"/>
      <c r="BL517" s="121"/>
      <c r="BM517" s="121"/>
      <c r="BN517" s="121"/>
      <c r="BO517" s="121"/>
      <c r="BP517" s="121"/>
      <c r="BQ517" s="121"/>
      <c r="BR517" s="121"/>
      <c r="BS517" s="121"/>
      <c r="BT517" s="121"/>
      <c r="BU517" s="121"/>
      <c r="BV517" s="121"/>
      <c r="BW517" s="121"/>
      <c r="BX517" s="121"/>
    </row>
    <row r="518" spans="2:76" s="343" customFormat="1" x14ac:dyDescent="0.2">
      <c r="B518" s="383"/>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1"/>
      <c r="AL518" s="121"/>
      <c r="AM518" s="121"/>
      <c r="AN518" s="121"/>
      <c r="AO518" s="121"/>
      <c r="AP518" s="121"/>
      <c r="AQ518" s="121"/>
      <c r="AR518" s="121"/>
      <c r="AS518" s="121"/>
      <c r="AT518" s="121"/>
      <c r="AU518" s="121"/>
      <c r="AV518" s="121"/>
      <c r="AW518" s="121"/>
      <c r="AX518" s="121"/>
      <c r="AY518" s="121"/>
      <c r="AZ518" s="121"/>
      <c r="BA518" s="121"/>
      <c r="BB518" s="121"/>
      <c r="BC518" s="121"/>
      <c r="BD518" s="121"/>
      <c r="BE518" s="121"/>
      <c r="BF518" s="121"/>
      <c r="BG518" s="121"/>
      <c r="BH518" s="121"/>
      <c r="BI518" s="121"/>
      <c r="BJ518" s="121"/>
      <c r="BK518" s="121"/>
      <c r="BL518" s="121"/>
      <c r="BM518" s="121"/>
      <c r="BN518" s="121"/>
      <c r="BO518" s="121"/>
      <c r="BP518" s="121"/>
      <c r="BQ518" s="121"/>
      <c r="BR518" s="121"/>
      <c r="BS518" s="121"/>
      <c r="BT518" s="121"/>
      <c r="BU518" s="121"/>
      <c r="BV518" s="121"/>
      <c r="BW518" s="121"/>
      <c r="BX518" s="121"/>
    </row>
    <row r="519" spans="2:76" s="343" customFormat="1" x14ac:dyDescent="0.2">
      <c r="B519" s="383"/>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1"/>
      <c r="AL519" s="121"/>
      <c r="AM519" s="121"/>
      <c r="AN519" s="121"/>
      <c r="AO519" s="121"/>
      <c r="AP519" s="121"/>
      <c r="AQ519" s="121"/>
      <c r="AR519" s="121"/>
      <c r="AS519" s="121"/>
      <c r="AT519" s="121"/>
      <c r="AU519" s="121"/>
      <c r="AV519" s="121"/>
      <c r="AW519" s="121"/>
      <c r="AX519" s="121"/>
      <c r="AY519" s="121"/>
      <c r="AZ519" s="121"/>
      <c r="BA519" s="121"/>
      <c r="BB519" s="121"/>
      <c r="BC519" s="121"/>
      <c r="BD519" s="121"/>
      <c r="BE519" s="121"/>
      <c r="BF519" s="121"/>
      <c r="BG519" s="121"/>
      <c r="BH519" s="121"/>
      <c r="BI519" s="121"/>
      <c r="BJ519" s="121"/>
      <c r="BK519" s="121"/>
      <c r="BL519" s="121"/>
      <c r="BM519" s="121"/>
      <c r="BN519" s="121"/>
      <c r="BO519" s="121"/>
      <c r="BP519" s="121"/>
      <c r="BQ519" s="121"/>
      <c r="BR519" s="121"/>
      <c r="BS519" s="121"/>
      <c r="BT519" s="121"/>
      <c r="BU519" s="121"/>
      <c r="BV519" s="121"/>
      <c r="BW519" s="121"/>
      <c r="BX519" s="121"/>
    </row>
    <row r="520" spans="2:76" s="343" customFormat="1" x14ac:dyDescent="0.2">
      <c r="B520" s="383"/>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1"/>
      <c r="AL520" s="121"/>
      <c r="AM520" s="121"/>
      <c r="AN520" s="121"/>
      <c r="AO520" s="121"/>
      <c r="AP520" s="121"/>
      <c r="AQ520" s="121"/>
      <c r="AR520" s="121"/>
      <c r="AS520" s="121"/>
      <c r="AT520" s="121"/>
      <c r="AU520" s="121"/>
      <c r="AV520" s="121"/>
      <c r="AW520" s="121"/>
      <c r="AX520" s="121"/>
      <c r="AY520" s="121"/>
      <c r="AZ520" s="121"/>
      <c r="BA520" s="121"/>
      <c r="BB520" s="121"/>
      <c r="BC520" s="121"/>
      <c r="BD520" s="121"/>
      <c r="BE520" s="121"/>
      <c r="BF520" s="121"/>
      <c r="BG520" s="121"/>
      <c r="BH520" s="121"/>
      <c r="BI520" s="121"/>
      <c r="BJ520" s="121"/>
      <c r="BK520" s="121"/>
      <c r="BL520" s="121"/>
      <c r="BM520" s="121"/>
      <c r="BN520" s="121"/>
      <c r="BO520" s="121"/>
      <c r="BP520" s="121"/>
      <c r="BQ520" s="121"/>
      <c r="BR520" s="121"/>
      <c r="BS520" s="121"/>
      <c r="BT520" s="121"/>
      <c r="BU520" s="121"/>
      <c r="BV520" s="121"/>
      <c r="BW520" s="121"/>
      <c r="BX520" s="121"/>
    </row>
    <row r="521" spans="2:76" s="343" customFormat="1" x14ac:dyDescent="0.2">
      <c r="B521" s="383"/>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1"/>
      <c r="AL521" s="121"/>
      <c r="AM521" s="121"/>
      <c r="AN521" s="121"/>
      <c r="AO521" s="121"/>
      <c r="AP521" s="121"/>
      <c r="AQ521" s="121"/>
      <c r="AR521" s="121"/>
      <c r="AS521" s="121"/>
      <c r="AT521" s="121"/>
      <c r="AU521" s="121"/>
      <c r="AV521" s="121"/>
      <c r="AW521" s="121"/>
      <c r="AX521" s="121"/>
      <c r="AY521" s="121"/>
      <c r="AZ521" s="121"/>
      <c r="BA521" s="121"/>
      <c r="BB521" s="121"/>
      <c r="BC521" s="121"/>
      <c r="BD521" s="121"/>
      <c r="BE521" s="121"/>
      <c r="BF521" s="121"/>
      <c r="BG521" s="121"/>
      <c r="BH521" s="121"/>
      <c r="BI521" s="121"/>
      <c r="BJ521" s="121"/>
      <c r="BK521" s="121"/>
      <c r="BL521" s="121"/>
      <c r="BM521" s="121"/>
      <c r="BN521" s="121"/>
      <c r="BO521" s="121"/>
      <c r="BP521" s="121"/>
      <c r="BQ521" s="121"/>
      <c r="BR521" s="121"/>
      <c r="BS521" s="121"/>
      <c r="BT521" s="121"/>
      <c r="BU521" s="121"/>
      <c r="BV521" s="121"/>
      <c r="BW521" s="121"/>
      <c r="BX521" s="121"/>
    </row>
    <row r="522" spans="2:76" s="343" customFormat="1" x14ac:dyDescent="0.2">
      <c r="B522" s="383"/>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1"/>
      <c r="AL522" s="121"/>
      <c r="AM522" s="121"/>
      <c r="AN522" s="121"/>
      <c r="AO522" s="121"/>
      <c r="AP522" s="121"/>
      <c r="AQ522" s="121"/>
      <c r="AR522" s="121"/>
      <c r="AS522" s="121"/>
      <c r="AT522" s="121"/>
      <c r="AU522" s="121"/>
      <c r="AV522" s="121"/>
      <c r="AW522" s="121"/>
      <c r="AX522" s="121"/>
      <c r="AY522" s="121"/>
      <c r="AZ522" s="121"/>
      <c r="BA522" s="121"/>
      <c r="BB522" s="121"/>
      <c r="BC522" s="121"/>
      <c r="BD522" s="121"/>
      <c r="BE522" s="121"/>
      <c r="BF522" s="121"/>
      <c r="BG522" s="121"/>
      <c r="BH522" s="121"/>
      <c r="BI522" s="121"/>
      <c r="BJ522" s="121"/>
      <c r="BK522" s="121"/>
      <c r="BL522" s="121"/>
      <c r="BM522" s="121"/>
      <c r="BN522" s="121"/>
      <c r="BO522" s="121"/>
      <c r="BP522" s="121"/>
      <c r="BQ522" s="121"/>
      <c r="BR522" s="121"/>
      <c r="BS522" s="121"/>
      <c r="BT522" s="121"/>
      <c r="BU522" s="121"/>
      <c r="BV522" s="121"/>
      <c r="BW522" s="121"/>
      <c r="BX522" s="121"/>
    </row>
    <row r="523" spans="2:76" s="343" customFormat="1" x14ac:dyDescent="0.2">
      <c r="B523" s="383"/>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1"/>
      <c r="AL523" s="121"/>
      <c r="AM523" s="121"/>
      <c r="AN523" s="121"/>
      <c r="AO523" s="121"/>
      <c r="AP523" s="121"/>
      <c r="AQ523" s="121"/>
      <c r="AR523" s="121"/>
      <c r="AS523" s="121"/>
      <c r="AT523" s="121"/>
      <c r="AU523" s="121"/>
      <c r="AV523" s="121"/>
      <c r="AW523" s="121"/>
      <c r="AX523" s="121"/>
      <c r="AY523" s="121"/>
      <c r="AZ523" s="121"/>
      <c r="BA523" s="121"/>
      <c r="BB523" s="121"/>
      <c r="BC523" s="121"/>
      <c r="BD523" s="121"/>
      <c r="BE523" s="121"/>
      <c r="BF523" s="121"/>
      <c r="BG523" s="121"/>
      <c r="BH523" s="121"/>
      <c r="BI523" s="121"/>
      <c r="BJ523" s="121"/>
      <c r="BK523" s="121"/>
      <c r="BL523" s="121"/>
      <c r="BM523" s="121"/>
      <c r="BN523" s="121"/>
      <c r="BO523" s="121"/>
      <c r="BP523" s="121"/>
      <c r="BQ523" s="121"/>
      <c r="BR523" s="121"/>
      <c r="BS523" s="121"/>
      <c r="BT523" s="121"/>
      <c r="BU523" s="121"/>
      <c r="BV523" s="121"/>
      <c r="BW523" s="121"/>
      <c r="BX523" s="121"/>
    </row>
    <row r="524" spans="2:76" s="343" customFormat="1" x14ac:dyDescent="0.2">
      <c r="B524" s="383"/>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1"/>
      <c r="AL524" s="121"/>
      <c r="AM524" s="121"/>
      <c r="AN524" s="121"/>
      <c r="AO524" s="121"/>
      <c r="AP524" s="121"/>
      <c r="AQ524" s="121"/>
      <c r="AR524" s="121"/>
      <c r="AS524" s="121"/>
      <c r="AT524" s="121"/>
      <c r="AU524" s="121"/>
      <c r="AV524" s="121"/>
      <c r="AW524" s="121"/>
      <c r="AX524" s="121"/>
      <c r="AY524" s="121"/>
      <c r="AZ524" s="121"/>
      <c r="BA524" s="121"/>
      <c r="BB524" s="121"/>
      <c r="BC524" s="121"/>
      <c r="BD524" s="121"/>
      <c r="BE524" s="121"/>
      <c r="BF524" s="121"/>
      <c r="BG524" s="121"/>
      <c r="BH524" s="121"/>
      <c r="BI524" s="121"/>
      <c r="BJ524" s="121"/>
      <c r="BK524" s="121"/>
      <c r="BL524" s="121"/>
      <c r="BM524" s="121"/>
      <c r="BN524" s="121"/>
      <c r="BO524" s="121"/>
      <c r="BP524" s="121"/>
      <c r="BQ524" s="121"/>
      <c r="BR524" s="121"/>
      <c r="BS524" s="121"/>
      <c r="BT524" s="121"/>
      <c r="BU524" s="121"/>
      <c r="BV524" s="121"/>
      <c r="BW524" s="121"/>
      <c r="BX524" s="121"/>
    </row>
    <row r="525" spans="2:76" s="343" customFormat="1" x14ac:dyDescent="0.2">
      <c r="B525" s="383"/>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c r="AN525" s="121"/>
      <c r="AO525" s="121"/>
      <c r="AP525" s="121"/>
      <c r="AQ525" s="121"/>
      <c r="AR525" s="121"/>
      <c r="AS525" s="121"/>
      <c r="AT525" s="121"/>
      <c r="AU525" s="121"/>
      <c r="AV525" s="121"/>
      <c r="AW525" s="121"/>
      <c r="AX525" s="121"/>
      <c r="AY525" s="121"/>
      <c r="AZ525" s="121"/>
      <c r="BA525" s="121"/>
      <c r="BB525" s="121"/>
      <c r="BC525" s="121"/>
      <c r="BD525" s="121"/>
      <c r="BE525" s="121"/>
      <c r="BF525" s="121"/>
      <c r="BG525" s="121"/>
      <c r="BH525" s="121"/>
      <c r="BI525" s="121"/>
      <c r="BJ525" s="121"/>
      <c r="BK525" s="121"/>
      <c r="BL525" s="121"/>
      <c r="BM525" s="121"/>
      <c r="BN525" s="121"/>
      <c r="BO525" s="121"/>
      <c r="BP525" s="121"/>
      <c r="BQ525" s="121"/>
      <c r="BR525" s="121"/>
      <c r="BS525" s="121"/>
      <c r="BT525" s="121"/>
      <c r="BU525" s="121"/>
      <c r="BV525" s="121"/>
      <c r="BW525" s="121"/>
      <c r="BX525" s="121"/>
    </row>
    <row r="526" spans="2:76" s="343" customFormat="1" x14ac:dyDescent="0.2">
      <c r="B526" s="383"/>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1"/>
      <c r="AL526" s="121"/>
      <c r="AM526" s="121"/>
      <c r="AN526" s="121"/>
      <c r="AO526" s="121"/>
      <c r="AP526" s="121"/>
      <c r="AQ526" s="121"/>
      <c r="AR526" s="121"/>
      <c r="AS526" s="121"/>
      <c r="AT526" s="121"/>
      <c r="AU526" s="121"/>
      <c r="AV526" s="121"/>
      <c r="AW526" s="121"/>
      <c r="AX526" s="121"/>
      <c r="AY526" s="121"/>
      <c r="AZ526" s="121"/>
      <c r="BA526" s="121"/>
      <c r="BB526" s="121"/>
      <c r="BC526" s="121"/>
      <c r="BD526" s="121"/>
      <c r="BE526" s="121"/>
      <c r="BF526" s="121"/>
      <c r="BG526" s="121"/>
      <c r="BH526" s="121"/>
      <c r="BI526" s="121"/>
      <c r="BJ526" s="121"/>
      <c r="BK526" s="121"/>
      <c r="BL526" s="121"/>
      <c r="BM526" s="121"/>
      <c r="BN526" s="121"/>
      <c r="BO526" s="121"/>
      <c r="BP526" s="121"/>
      <c r="BQ526" s="121"/>
      <c r="BR526" s="121"/>
      <c r="BS526" s="121"/>
      <c r="BT526" s="121"/>
      <c r="BU526" s="121"/>
      <c r="BV526" s="121"/>
      <c r="BW526" s="121"/>
      <c r="BX526" s="121"/>
    </row>
    <row r="527" spans="2:76" s="343" customFormat="1" x14ac:dyDescent="0.2">
      <c r="B527" s="383"/>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c r="AI527" s="121"/>
      <c r="AJ527" s="121"/>
      <c r="AK527" s="121"/>
      <c r="AL527" s="121"/>
      <c r="AM527" s="121"/>
      <c r="AN527" s="121"/>
      <c r="AO527" s="121"/>
      <c r="AP527" s="121"/>
      <c r="AQ527" s="121"/>
      <c r="AR527" s="121"/>
      <c r="AS527" s="121"/>
      <c r="AT527" s="121"/>
      <c r="AU527" s="121"/>
      <c r="AV527" s="121"/>
      <c r="AW527" s="121"/>
      <c r="AX527" s="121"/>
      <c r="AY527" s="121"/>
      <c r="AZ527" s="121"/>
      <c r="BA527" s="121"/>
      <c r="BB527" s="121"/>
      <c r="BC527" s="121"/>
      <c r="BD527" s="121"/>
      <c r="BE527" s="121"/>
      <c r="BF527" s="121"/>
      <c r="BG527" s="121"/>
      <c r="BH527" s="121"/>
      <c r="BI527" s="121"/>
      <c r="BJ527" s="121"/>
      <c r="BK527" s="121"/>
      <c r="BL527" s="121"/>
      <c r="BM527" s="121"/>
      <c r="BN527" s="121"/>
      <c r="BO527" s="121"/>
      <c r="BP527" s="121"/>
      <c r="BQ527" s="121"/>
      <c r="BR527" s="121"/>
      <c r="BS527" s="121"/>
      <c r="BT527" s="121"/>
      <c r="BU527" s="121"/>
      <c r="BV527" s="121"/>
      <c r="BW527" s="121"/>
      <c r="BX527" s="121"/>
    </row>
    <row r="528" spans="2:76" s="343" customFormat="1" x14ac:dyDescent="0.2">
      <c r="B528" s="383"/>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1"/>
      <c r="AL528" s="121"/>
      <c r="AM528" s="121"/>
      <c r="AN528" s="121"/>
      <c r="AO528" s="121"/>
      <c r="AP528" s="121"/>
      <c r="AQ528" s="121"/>
      <c r="AR528" s="121"/>
      <c r="AS528" s="121"/>
      <c r="AT528" s="121"/>
      <c r="AU528" s="121"/>
      <c r="AV528" s="121"/>
      <c r="AW528" s="121"/>
      <c r="AX528" s="121"/>
      <c r="AY528" s="121"/>
      <c r="AZ528" s="121"/>
      <c r="BA528" s="121"/>
      <c r="BB528" s="121"/>
      <c r="BC528" s="121"/>
      <c r="BD528" s="121"/>
      <c r="BE528" s="121"/>
      <c r="BF528" s="121"/>
      <c r="BG528" s="121"/>
      <c r="BH528" s="121"/>
      <c r="BI528" s="121"/>
      <c r="BJ528" s="121"/>
      <c r="BK528" s="121"/>
      <c r="BL528" s="121"/>
      <c r="BM528" s="121"/>
      <c r="BN528" s="121"/>
      <c r="BO528" s="121"/>
      <c r="BP528" s="121"/>
      <c r="BQ528" s="121"/>
      <c r="BR528" s="121"/>
      <c r="BS528" s="121"/>
      <c r="BT528" s="121"/>
      <c r="BU528" s="121"/>
      <c r="BV528" s="121"/>
      <c r="BW528" s="121"/>
      <c r="BX528" s="121"/>
    </row>
    <row r="529" spans="2:76" s="343" customFormat="1" x14ac:dyDescent="0.2">
      <c r="B529" s="383"/>
      <c r="J529" s="121"/>
      <c r="K529" s="121"/>
      <c r="L529" s="121"/>
      <c r="M529" s="121"/>
      <c r="N529" s="121"/>
      <c r="O529" s="121"/>
      <c r="P529" s="121"/>
      <c r="Q529" s="121"/>
      <c r="R529" s="121"/>
      <c r="S529" s="121"/>
      <c r="T529" s="121"/>
      <c r="U529" s="121"/>
      <c r="V529" s="121"/>
      <c r="W529" s="121"/>
      <c r="X529" s="121"/>
      <c r="Y529" s="121"/>
      <c r="Z529" s="121"/>
      <c r="AA529" s="121"/>
      <c r="AB529" s="121"/>
      <c r="AC529" s="121"/>
      <c r="AD529" s="121"/>
      <c r="AE529" s="121"/>
      <c r="AF529" s="121"/>
      <c r="AG529" s="121"/>
      <c r="AH529" s="121"/>
      <c r="AI529" s="121"/>
      <c r="AJ529" s="121"/>
      <c r="AK529" s="121"/>
      <c r="AL529" s="121"/>
      <c r="AM529" s="121"/>
      <c r="AN529" s="121"/>
      <c r="AO529" s="121"/>
      <c r="AP529" s="121"/>
      <c r="AQ529" s="121"/>
      <c r="AR529" s="121"/>
      <c r="AS529" s="121"/>
      <c r="AT529" s="121"/>
      <c r="AU529" s="121"/>
      <c r="AV529" s="121"/>
      <c r="AW529" s="121"/>
      <c r="AX529" s="121"/>
      <c r="AY529" s="121"/>
      <c r="AZ529" s="121"/>
      <c r="BA529" s="121"/>
      <c r="BB529" s="121"/>
      <c r="BC529" s="121"/>
      <c r="BD529" s="121"/>
      <c r="BE529" s="121"/>
      <c r="BF529" s="121"/>
      <c r="BG529" s="121"/>
      <c r="BH529" s="121"/>
      <c r="BI529" s="121"/>
      <c r="BJ529" s="121"/>
      <c r="BK529" s="121"/>
      <c r="BL529" s="121"/>
      <c r="BM529" s="121"/>
      <c r="BN529" s="121"/>
      <c r="BO529" s="121"/>
      <c r="BP529" s="121"/>
      <c r="BQ529" s="121"/>
      <c r="BR529" s="121"/>
      <c r="BS529" s="121"/>
      <c r="BT529" s="121"/>
      <c r="BU529" s="121"/>
      <c r="BV529" s="121"/>
      <c r="BW529" s="121"/>
      <c r="BX529" s="121"/>
    </row>
    <row r="530" spans="2:76" s="343" customFormat="1" x14ac:dyDescent="0.2">
      <c r="B530" s="383"/>
      <c r="J530" s="121"/>
      <c r="K530" s="121"/>
      <c r="L530" s="121"/>
      <c r="M530" s="121"/>
      <c r="N530" s="121"/>
      <c r="O530" s="121"/>
      <c r="P530" s="121"/>
      <c r="Q530" s="121"/>
      <c r="R530" s="121"/>
      <c r="S530" s="121"/>
      <c r="T530" s="121"/>
      <c r="U530" s="121"/>
      <c r="V530" s="121"/>
      <c r="W530" s="121"/>
      <c r="X530" s="121"/>
      <c r="Y530" s="121"/>
      <c r="Z530" s="121"/>
      <c r="AA530" s="121"/>
      <c r="AB530" s="121"/>
      <c r="AC530" s="121"/>
      <c r="AD530" s="121"/>
      <c r="AE530" s="121"/>
      <c r="AF530" s="121"/>
      <c r="AG530" s="121"/>
      <c r="AH530" s="121"/>
      <c r="AI530" s="121"/>
      <c r="AJ530" s="121"/>
      <c r="AK530" s="121"/>
      <c r="AL530" s="121"/>
      <c r="AM530" s="121"/>
      <c r="AN530" s="121"/>
      <c r="AO530" s="121"/>
      <c r="AP530" s="121"/>
      <c r="AQ530" s="121"/>
      <c r="AR530" s="121"/>
      <c r="AS530" s="121"/>
      <c r="AT530" s="121"/>
      <c r="AU530" s="121"/>
      <c r="AV530" s="121"/>
      <c r="AW530" s="121"/>
      <c r="AX530" s="121"/>
      <c r="AY530" s="121"/>
      <c r="AZ530" s="121"/>
      <c r="BA530" s="121"/>
      <c r="BB530" s="121"/>
      <c r="BC530" s="121"/>
      <c r="BD530" s="121"/>
      <c r="BE530" s="121"/>
      <c r="BF530" s="121"/>
      <c r="BG530" s="121"/>
      <c r="BH530" s="121"/>
      <c r="BI530" s="121"/>
      <c r="BJ530" s="121"/>
      <c r="BK530" s="121"/>
      <c r="BL530" s="121"/>
      <c r="BM530" s="121"/>
      <c r="BN530" s="121"/>
      <c r="BO530" s="121"/>
      <c r="BP530" s="121"/>
      <c r="BQ530" s="121"/>
      <c r="BR530" s="121"/>
      <c r="BS530" s="121"/>
      <c r="BT530" s="121"/>
      <c r="BU530" s="121"/>
      <c r="BV530" s="121"/>
      <c r="BW530" s="121"/>
      <c r="BX530" s="121"/>
    </row>
    <row r="531" spans="2:76" s="343" customFormat="1" x14ac:dyDescent="0.2">
      <c r="B531" s="383"/>
      <c r="J531" s="121"/>
      <c r="K531" s="121"/>
      <c r="L531" s="121"/>
      <c r="M531" s="121"/>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1"/>
      <c r="AL531" s="121"/>
      <c r="AM531" s="121"/>
      <c r="AN531" s="121"/>
      <c r="AO531" s="121"/>
      <c r="AP531" s="121"/>
      <c r="AQ531" s="121"/>
      <c r="AR531" s="121"/>
      <c r="AS531" s="121"/>
      <c r="AT531" s="121"/>
      <c r="AU531" s="121"/>
      <c r="AV531" s="121"/>
      <c r="AW531" s="121"/>
      <c r="AX531" s="121"/>
      <c r="AY531" s="121"/>
      <c r="AZ531" s="121"/>
      <c r="BA531" s="121"/>
      <c r="BB531" s="121"/>
      <c r="BC531" s="121"/>
      <c r="BD531" s="121"/>
      <c r="BE531" s="121"/>
      <c r="BF531" s="121"/>
      <c r="BG531" s="121"/>
      <c r="BH531" s="121"/>
      <c r="BI531" s="121"/>
      <c r="BJ531" s="121"/>
      <c r="BK531" s="121"/>
      <c r="BL531" s="121"/>
      <c r="BM531" s="121"/>
      <c r="BN531" s="121"/>
      <c r="BO531" s="121"/>
      <c r="BP531" s="121"/>
      <c r="BQ531" s="121"/>
      <c r="BR531" s="121"/>
      <c r="BS531" s="121"/>
      <c r="BT531" s="121"/>
      <c r="BU531" s="121"/>
      <c r="BV531" s="121"/>
      <c r="BW531" s="121"/>
      <c r="BX531" s="121"/>
    </row>
    <row r="532" spans="2:76" s="343" customFormat="1" x14ac:dyDescent="0.2">
      <c r="B532" s="383"/>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1"/>
      <c r="AL532" s="121"/>
      <c r="AM532" s="121"/>
      <c r="AN532" s="121"/>
      <c r="AO532" s="121"/>
      <c r="AP532" s="121"/>
      <c r="AQ532" s="121"/>
      <c r="AR532" s="121"/>
      <c r="AS532" s="121"/>
      <c r="AT532" s="121"/>
      <c r="AU532" s="121"/>
      <c r="AV532" s="121"/>
      <c r="AW532" s="121"/>
      <c r="AX532" s="121"/>
      <c r="AY532" s="121"/>
      <c r="AZ532" s="121"/>
      <c r="BA532" s="121"/>
      <c r="BB532" s="121"/>
      <c r="BC532" s="121"/>
      <c r="BD532" s="121"/>
      <c r="BE532" s="121"/>
      <c r="BF532" s="121"/>
      <c r="BG532" s="121"/>
      <c r="BH532" s="121"/>
      <c r="BI532" s="121"/>
      <c r="BJ532" s="121"/>
      <c r="BK532" s="121"/>
      <c r="BL532" s="121"/>
      <c r="BM532" s="121"/>
      <c r="BN532" s="121"/>
      <c r="BO532" s="121"/>
      <c r="BP532" s="121"/>
      <c r="BQ532" s="121"/>
      <c r="BR532" s="121"/>
      <c r="BS532" s="121"/>
      <c r="BT532" s="121"/>
      <c r="BU532" s="121"/>
      <c r="BV532" s="121"/>
      <c r="BW532" s="121"/>
      <c r="BX532" s="121"/>
    </row>
    <row r="533" spans="2:76" s="343" customFormat="1" x14ac:dyDescent="0.2">
      <c r="B533" s="383"/>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1"/>
      <c r="AL533" s="121"/>
      <c r="AM533" s="121"/>
      <c r="AN533" s="121"/>
      <c r="AO533" s="121"/>
      <c r="AP533" s="121"/>
      <c r="AQ533" s="121"/>
      <c r="AR533" s="121"/>
      <c r="AS533" s="121"/>
      <c r="AT533" s="121"/>
      <c r="AU533" s="121"/>
      <c r="AV533" s="121"/>
      <c r="AW533" s="121"/>
      <c r="AX533" s="121"/>
      <c r="AY533" s="121"/>
      <c r="AZ533" s="121"/>
      <c r="BA533" s="121"/>
      <c r="BB533" s="121"/>
      <c r="BC533" s="121"/>
      <c r="BD533" s="121"/>
      <c r="BE533" s="121"/>
      <c r="BF533" s="121"/>
      <c r="BG533" s="121"/>
      <c r="BH533" s="121"/>
      <c r="BI533" s="121"/>
      <c r="BJ533" s="121"/>
      <c r="BK533" s="121"/>
      <c r="BL533" s="121"/>
      <c r="BM533" s="121"/>
      <c r="BN533" s="121"/>
      <c r="BO533" s="121"/>
      <c r="BP533" s="121"/>
      <c r="BQ533" s="121"/>
      <c r="BR533" s="121"/>
      <c r="BS533" s="121"/>
      <c r="BT533" s="121"/>
      <c r="BU533" s="121"/>
      <c r="BV533" s="121"/>
      <c r="BW533" s="121"/>
      <c r="BX533" s="121"/>
    </row>
    <row r="534" spans="2:76" s="343" customFormat="1" x14ac:dyDescent="0.2">
      <c r="B534" s="383"/>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1"/>
      <c r="AL534" s="121"/>
      <c r="AM534" s="121"/>
      <c r="AN534" s="121"/>
      <c r="AO534" s="121"/>
      <c r="AP534" s="121"/>
      <c r="AQ534" s="121"/>
      <c r="AR534" s="121"/>
      <c r="AS534" s="121"/>
      <c r="AT534" s="121"/>
      <c r="AU534" s="121"/>
      <c r="AV534" s="121"/>
      <c r="AW534" s="121"/>
      <c r="AX534" s="121"/>
      <c r="AY534" s="121"/>
      <c r="AZ534" s="121"/>
      <c r="BA534" s="121"/>
      <c r="BB534" s="121"/>
      <c r="BC534" s="121"/>
      <c r="BD534" s="121"/>
      <c r="BE534" s="121"/>
      <c r="BF534" s="121"/>
      <c r="BG534" s="121"/>
      <c r="BH534" s="121"/>
      <c r="BI534" s="121"/>
      <c r="BJ534" s="121"/>
      <c r="BK534" s="121"/>
      <c r="BL534" s="121"/>
      <c r="BM534" s="121"/>
      <c r="BN534" s="121"/>
      <c r="BO534" s="121"/>
      <c r="BP534" s="121"/>
      <c r="BQ534" s="121"/>
      <c r="BR534" s="121"/>
      <c r="BS534" s="121"/>
      <c r="BT534" s="121"/>
      <c r="BU534" s="121"/>
      <c r="BV534" s="121"/>
      <c r="BW534" s="121"/>
      <c r="BX534" s="121"/>
    </row>
    <row r="535" spans="2:76" s="343" customFormat="1" x14ac:dyDescent="0.2">
      <c r="B535" s="383"/>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1"/>
      <c r="AY535" s="121"/>
      <c r="AZ535" s="121"/>
      <c r="BA535" s="121"/>
      <c r="BB535" s="121"/>
      <c r="BC535" s="121"/>
      <c r="BD535" s="121"/>
      <c r="BE535" s="121"/>
      <c r="BF535" s="121"/>
      <c r="BG535" s="121"/>
      <c r="BH535" s="121"/>
      <c r="BI535" s="121"/>
      <c r="BJ535" s="121"/>
      <c r="BK535" s="121"/>
      <c r="BL535" s="121"/>
      <c r="BM535" s="121"/>
      <c r="BN535" s="121"/>
      <c r="BO535" s="121"/>
      <c r="BP535" s="121"/>
      <c r="BQ535" s="121"/>
      <c r="BR535" s="121"/>
      <c r="BS535" s="121"/>
      <c r="BT535" s="121"/>
      <c r="BU535" s="121"/>
      <c r="BV535" s="121"/>
      <c r="BW535" s="121"/>
      <c r="BX535" s="121"/>
    </row>
    <row r="536" spans="2:76" s="343" customFormat="1" x14ac:dyDescent="0.2">
      <c r="B536" s="383"/>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1"/>
      <c r="AY536" s="121"/>
      <c r="AZ536" s="121"/>
      <c r="BA536" s="121"/>
      <c r="BB536" s="121"/>
      <c r="BC536" s="121"/>
      <c r="BD536" s="121"/>
      <c r="BE536" s="121"/>
      <c r="BF536" s="121"/>
      <c r="BG536" s="121"/>
      <c r="BH536" s="121"/>
      <c r="BI536" s="121"/>
      <c r="BJ536" s="121"/>
      <c r="BK536" s="121"/>
      <c r="BL536" s="121"/>
      <c r="BM536" s="121"/>
      <c r="BN536" s="121"/>
      <c r="BO536" s="121"/>
      <c r="BP536" s="121"/>
      <c r="BQ536" s="121"/>
      <c r="BR536" s="121"/>
      <c r="BS536" s="121"/>
      <c r="BT536" s="121"/>
      <c r="BU536" s="121"/>
      <c r="BV536" s="121"/>
      <c r="BW536" s="121"/>
      <c r="BX536" s="121"/>
    </row>
    <row r="537" spans="2:76" s="343" customFormat="1" x14ac:dyDescent="0.2">
      <c r="B537" s="383"/>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c r="AN537" s="121"/>
      <c r="AO537" s="121"/>
      <c r="AP537" s="121"/>
      <c r="AQ537" s="121"/>
      <c r="AR537" s="121"/>
      <c r="AS537" s="121"/>
      <c r="AT537" s="121"/>
      <c r="AU537" s="121"/>
      <c r="AV537" s="121"/>
      <c r="AW537" s="121"/>
      <c r="AX537" s="121"/>
      <c r="AY537" s="121"/>
      <c r="AZ537" s="121"/>
      <c r="BA537" s="121"/>
      <c r="BB537" s="121"/>
      <c r="BC537" s="121"/>
      <c r="BD537" s="121"/>
      <c r="BE537" s="121"/>
      <c r="BF537" s="121"/>
      <c r="BG537" s="121"/>
      <c r="BH537" s="121"/>
      <c r="BI537" s="121"/>
      <c r="BJ537" s="121"/>
      <c r="BK537" s="121"/>
      <c r="BL537" s="121"/>
      <c r="BM537" s="121"/>
      <c r="BN537" s="121"/>
      <c r="BO537" s="121"/>
      <c r="BP537" s="121"/>
      <c r="BQ537" s="121"/>
      <c r="BR537" s="121"/>
      <c r="BS537" s="121"/>
      <c r="BT537" s="121"/>
      <c r="BU537" s="121"/>
      <c r="BV537" s="121"/>
      <c r="BW537" s="121"/>
      <c r="BX537" s="121"/>
    </row>
    <row r="538" spans="2:76" s="343" customFormat="1" x14ac:dyDescent="0.2">
      <c r="B538" s="383"/>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1"/>
      <c r="AL538" s="121"/>
      <c r="AM538" s="121"/>
      <c r="AN538" s="121"/>
      <c r="AO538" s="121"/>
      <c r="AP538" s="121"/>
      <c r="AQ538" s="121"/>
      <c r="AR538" s="121"/>
      <c r="AS538" s="121"/>
      <c r="AT538" s="121"/>
      <c r="AU538" s="121"/>
      <c r="AV538" s="121"/>
      <c r="AW538" s="121"/>
      <c r="AX538" s="121"/>
      <c r="AY538" s="121"/>
      <c r="AZ538" s="121"/>
      <c r="BA538" s="121"/>
      <c r="BB538" s="121"/>
      <c r="BC538" s="121"/>
      <c r="BD538" s="121"/>
      <c r="BE538" s="121"/>
      <c r="BF538" s="121"/>
      <c r="BG538" s="121"/>
      <c r="BH538" s="121"/>
      <c r="BI538" s="121"/>
      <c r="BJ538" s="121"/>
      <c r="BK538" s="121"/>
      <c r="BL538" s="121"/>
      <c r="BM538" s="121"/>
      <c r="BN538" s="121"/>
      <c r="BO538" s="121"/>
      <c r="BP538" s="121"/>
      <c r="BQ538" s="121"/>
      <c r="BR538" s="121"/>
      <c r="BS538" s="121"/>
      <c r="BT538" s="121"/>
      <c r="BU538" s="121"/>
      <c r="BV538" s="121"/>
      <c r="BW538" s="121"/>
      <c r="BX538" s="121"/>
    </row>
  </sheetData>
  <sheetProtection password="CC33" sheet="1" objects="1" scenarios="1" selectLockedCells="1"/>
  <mergeCells count="50">
    <mergeCell ref="B289:H289"/>
    <mergeCell ref="B42:H42"/>
    <mergeCell ref="B90:H90"/>
    <mergeCell ref="B138:H138"/>
    <mergeCell ref="B186:H186"/>
    <mergeCell ref="B234:H234"/>
    <mergeCell ref="B282:H282"/>
    <mergeCell ref="B64:H64"/>
    <mergeCell ref="B112:H112"/>
    <mergeCell ref="B160:H160"/>
    <mergeCell ref="B208:H208"/>
    <mergeCell ref="B256:H256"/>
    <mergeCell ref="B237:H237"/>
    <mergeCell ref="B238:H238"/>
    <mergeCell ref="B239:H239"/>
    <mergeCell ref="B240:H240"/>
    <mergeCell ref="B51:H51"/>
    <mergeCell ref="B99:H99"/>
    <mergeCell ref="B147:H147"/>
    <mergeCell ref="B195:H195"/>
    <mergeCell ref="B47:H47"/>
    <mergeCell ref="B48:H48"/>
    <mergeCell ref="B49:H49"/>
    <mergeCell ref="B93:H93"/>
    <mergeCell ref="B94:H94"/>
    <mergeCell ref="B95:H95"/>
    <mergeCell ref="B96:H96"/>
    <mergeCell ref="B97:H97"/>
    <mergeCell ref="B141:H141"/>
    <mergeCell ref="B142:H142"/>
    <mergeCell ref="B143:H143"/>
    <mergeCell ref="B144:H144"/>
    <mergeCell ref="B1:H1"/>
    <mergeCell ref="B2:H2"/>
    <mergeCell ref="B45:H45"/>
    <mergeCell ref="B46:H46"/>
    <mergeCell ref="B16:H16"/>
    <mergeCell ref="B3:H3"/>
    <mergeCell ref="B145:H145"/>
    <mergeCell ref="B189:H189"/>
    <mergeCell ref="B190:H190"/>
    <mergeCell ref="B286:H286"/>
    <mergeCell ref="B287:H287"/>
    <mergeCell ref="B288:H288"/>
    <mergeCell ref="B191:H191"/>
    <mergeCell ref="B192:H192"/>
    <mergeCell ref="B193:H193"/>
    <mergeCell ref="B243:H243"/>
    <mergeCell ref="B285:H285"/>
    <mergeCell ref="B241:H241"/>
  </mergeCells>
  <pageMargins left="0.75" right="0.75" top="1" bottom="1" header="0.5" footer="0.5"/>
  <pageSetup scale="87"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G60"/>
  <sheetViews>
    <sheetView workbookViewId="0">
      <selection activeCell="B21" sqref="B21"/>
    </sheetView>
  </sheetViews>
  <sheetFormatPr baseColWidth="10" defaultColWidth="8.83203125" defaultRowHeight="13" x14ac:dyDescent="0.15"/>
  <cols>
    <col min="1" max="1" width="26.83203125" style="606" customWidth="1"/>
    <col min="2" max="6" width="11.5" style="606" bestFit="1" customWidth="1"/>
    <col min="7" max="7" width="11.5" style="606" customWidth="1"/>
    <col min="8" max="16384" width="8.83203125" style="606"/>
  </cols>
  <sheetData>
    <row r="1" spans="1:7" x14ac:dyDescent="0.15">
      <c r="A1" s="611" t="s">
        <v>365</v>
      </c>
      <c r="B1" s="605">
        <v>2015</v>
      </c>
    </row>
    <row r="2" spans="1:7" x14ac:dyDescent="0.15">
      <c r="A2" s="611" t="s">
        <v>347</v>
      </c>
      <c r="B2" s="607">
        <v>4000</v>
      </c>
    </row>
    <row r="3" spans="1:7" x14ac:dyDescent="0.15">
      <c r="A3" s="611" t="s">
        <v>361</v>
      </c>
      <c r="B3" s="608"/>
    </row>
    <row r="4" spans="1:7" x14ac:dyDescent="0.15">
      <c r="A4" s="623" t="s">
        <v>359</v>
      </c>
      <c r="B4" s="607">
        <v>12600</v>
      </c>
    </row>
    <row r="5" spans="1:7" x14ac:dyDescent="0.15">
      <c r="A5" s="623" t="s">
        <v>360</v>
      </c>
      <c r="B5" s="607">
        <v>9250</v>
      </c>
    </row>
    <row r="6" spans="1:7" x14ac:dyDescent="0.15">
      <c r="A6" s="624" t="s">
        <v>363</v>
      </c>
      <c r="B6" s="607">
        <v>6300</v>
      </c>
    </row>
    <row r="7" spans="1:7" x14ac:dyDescent="0.15">
      <c r="A7" s="609"/>
    </row>
    <row r="9" spans="1:7" x14ac:dyDescent="0.15">
      <c r="A9" s="610" t="s">
        <v>351</v>
      </c>
    </row>
    <row r="10" spans="1:7" x14ac:dyDescent="0.15">
      <c r="A10" s="611" t="s">
        <v>349</v>
      </c>
      <c r="B10" s="605">
        <v>6</v>
      </c>
    </row>
    <row r="11" spans="1:7" x14ac:dyDescent="0.15">
      <c r="A11" s="611" t="s">
        <v>348</v>
      </c>
      <c r="B11" s="612">
        <v>25000</v>
      </c>
      <c r="C11" s="612">
        <v>35000</v>
      </c>
      <c r="D11" s="612">
        <v>45000</v>
      </c>
      <c r="E11" s="612">
        <v>55000</v>
      </c>
      <c r="F11" s="612">
        <v>85000</v>
      </c>
      <c r="G11" s="612">
        <v>125000</v>
      </c>
    </row>
    <row r="12" spans="1:7" x14ac:dyDescent="0.15">
      <c r="A12" s="611" t="s">
        <v>343</v>
      </c>
      <c r="B12" s="613">
        <f>$B$4</f>
        <v>12600</v>
      </c>
      <c r="C12" s="613">
        <f t="shared" ref="C12:G12" si="0">$B$4</f>
        <v>12600</v>
      </c>
      <c r="D12" s="613">
        <f t="shared" si="0"/>
        <v>12600</v>
      </c>
      <c r="E12" s="613">
        <f t="shared" si="0"/>
        <v>12600</v>
      </c>
      <c r="F12" s="613">
        <f t="shared" si="0"/>
        <v>12600</v>
      </c>
      <c r="G12" s="614">
        <f t="shared" si="0"/>
        <v>12600</v>
      </c>
    </row>
    <row r="13" spans="1:7" ht="16" x14ac:dyDescent="0.3">
      <c r="A13" s="611" t="s">
        <v>350</v>
      </c>
      <c r="B13" s="615">
        <f>$B$2*$B10</f>
        <v>24000</v>
      </c>
      <c r="C13" s="615">
        <f t="shared" ref="C13:G13" si="1">$B$2*$B10</f>
        <v>24000</v>
      </c>
      <c r="D13" s="615">
        <f t="shared" si="1"/>
        <v>24000</v>
      </c>
      <c r="E13" s="615">
        <f t="shared" si="1"/>
        <v>24000</v>
      </c>
      <c r="F13" s="615">
        <f t="shared" si="1"/>
        <v>24000</v>
      </c>
      <c r="G13" s="616">
        <f t="shared" si="1"/>
        <v>24000</v>
      </c>
    </row>
    <row r="14" spans="1:7" x14ac:dyDescent="0.15">
      <c r="A14" s="611" t="s">
        <v>344</v>
      </c>
      <c r="B14" s="617">
        <f t="shared" ref="B14:G14" si="2">B11-B12-B13</f>
        <v>-11600</v>
      </c>
      <c r="C14" s="617">
        <f t="shared" si="2"/>
        <v>-1600</v>
      </c>
      <c r="D14" s="617">
        <f t="shared" si="2"/>
        <v>8400</v>
      </c>
      <c r="E14" s="617">
        <f t="shared" si="2"/>
        <v>18400</v>
      </c>
      <c r="F14" s="617">
        <f t="shared" si="2"/>
        <v>48400</v>
      </c>
      <c r="G14" s="618">
        <f t="shared" si="2"/>
        <v>88400</v>
      </c>
    </row>
    <row r="15" spans="1:7" x14ac:dyDescent="0.15">
      <c r="A15" s="611" t="s">
        <v>345</v>
      </c>
      <c r="B15" s="619">
        <v>0</v>
      </c>
      <c r="C15" s="619">
        <v>0</v>
      </c>
      <c r="D15" s="613">
        <f>D14*0.1</f>
        <v>840</v>
      </c>
      <c r="E15" s="613">
        <f>E14*0.1</f>
        <v>1840</v>
      </c>
      <c r="F15" s="617">
        <f>1845+0.15*(F14-18450)</f>
        <v>6337.5</v>
      </c>
      <c r="G15" s="618">
        <f>10312+0.25*(G14-74900)</f>
        <v>13687</v>
      </c>
    </row>
    <row r="16" spans="1:7" x14ac:dyDescent="0.15">
      <c r="A16" s="611" t="s">
        <v>346</v>
      </c>
      <c r="B16" s="620">
        <f t="shared" ref="B16:G16" si="3">B15/B11</f>
        <v>0</v>
      </c>
      <c r="C16" s="620">
        <f t="shared" si="3"/>
        <v>0</v>
      </c>
      <c r="D16" s="620">
        <f t="shared" si="3"/>
        <v>1.8666666666666668E-2</v>
      </c>
      <c r="E16" s="620">
        <f t="shared" si="3"/>
        <v>3.3454545454545452E-2</v>
      </c>
      <c r="F16" s="620">
        <f t="shared" si="3"/>
        <v>7.4558823529411761E-2</v>
      </c>
      <c r="G16" s="621">
        <f t="shared" si="3"/>
        <v>0.109496</v>
      </c>
    </row>
    <row r="20" spans="1:7" x14ac:dyDescent="0.15">
      <c r="A20" s="610" t="s">
        <v>352</v>
      </c>
    </row>
    <row r="21" spans="1:7" x14ac:dyDescent="0.15">
      <c r="A21" s="611" t="s">
        <v>349</v>
      </c>
      <c r="B21" s="605">
        <v>4</v>
      </c>
    </row>
    <row r="22" spans="1:7" x14ac:dyDescent="0.15">
      <c r="A22" s="611" t="s">
        <v>348</v>
      </c>
      <c r="B22" s="612">
        <v>25000</v>
      </c>
      <c r="C22" s="612">
        <v>35000</v>
      </c>
      <c r="D22" s="612">
        <v>45000</v>
      </c>
      <c r="E22" s="612">
        <v>55000</v>
      </c>
      <c r="F22" s="612">
        <v>85000</v>
      </c>
      <c r="G22" s="612">
        <v>125000</v>
      </c>
    </row>
    <row r="23" spans="1:7" x14ac:dyDescent="0.15">
      <c r="A23" s="611" t="s">
        <v>343</v>
      </c>
      <c r="B23" s="613">
        <f>$B$4</f>
        <v>12600</v>
      </c>
      <c r="C23" s="613">
        <f t="shared" ref="C23:G23" si="4">$B$4</f>
        <v>12600</v>
      </c>
      <c r="D23" s="613">
        <f t="shared" si="4"/>
        <v>12600</v>
      </c>
      <c r="E23" s="613">
        <f t="shared" si="4"/>
        <v>12600</v>
      </c>
      <c r="F23" s="613">
        <f t="shared" si="4"/>
        <v>12600</v>
      </c>
      <c r="G23" s="614">
        <f t="shared" si="4"/>
        <v>12600</v>
      </c>
    </row>
    <row r="24" spans="1:7" ht="16" x14ac:dyDescent="0.3">
      <c r="A24" s="611" t="s">
        <v>350</v>
      </c>
      <c r="B24" s="615">
        <f>$B$2*$B21</f>
        <v>16000</v>
      </c>
      <c r="C24" s="615">
        <f t="shared" ref="C24:G24" si="5">$B$2*$B21</f>
        <v>16000</v>
      </c>
      <c r="D24" s="615">
        <f t="shared" si="5"/>
        <v>16000</v>
      </c>
      <c r="E24" s="615">
        <f t="shared" si="5"/>
        <v>16000</v>
      </c>
      <c r="F24" s="615">
        <f t="shared" si="5"/>
        <v>16000</v>
      </c>
      <c r="G24" s="616">
        <f t="shared" si="5"/>
        <v>16000</v>
      </c>
    </row>
    <row r="25" spans="1:7" x14ac:dyDescent="0.15">
      <c r="A25" s="611" t="s">
        <v>344</v>
      </c>
      <c r="B25" s="617">
        <f t="shared" ref="B25:G25" si="6">B22-B23-B24</f>
        <v>-3600</v>
      </c>
      <c r="C25" s="617">
        <f t="shared" si="6"/>
        <v>6400</v>
      </c>
      <c r="D25" s="617">
        <f t="shared" si="6"/>
        <v>16400</v>
      </c>
      <c r="E25" s="617">
        <f t="shared" si="6"/>
        <v>26400</v>
      </c>
      <c r="F25" s="617">
        <f t="shared" si="6"/>
        <v>56400</v>
      </c>
      <c r="G25" s="618">
        <f t="shared" si="6"/>
        <v>96400</v>
      </c>
    </row>
    <row r="26" spans="1:7" x14ac:dyDescent="0.15">
      <c r="A26" s="611" t="s">
        <v>345</v>
      </c>
      <c r="B26" s="619">
        <v>0</v>
      </c>
      <c r="C26" s="613">
        <f>C25*0.1</f>
        <v>640</v>
      </c>
      <c r="D26" s="613">
        <f>D25*0.1</f>
        <v>1640</v>
      </c>
      <c r="E26" s="613">
        <f>1845+0.15*(E25-18450)</f>
        <v>3037.5</v>
      </c>
      <c r="F26" s="617">
        <f>1845+0.15*(F25-18450)</f>
        <v>7537.5</v>
      </c>
      <c r="G26" s="618">
        <f>10312+0.25*(G25-74900)</f>
        <v>15687</v>
      </c>
    </row>
    <row r="27" spans="1:7" x14ac:dyDescent="0.15">
      <c r="A27" s="611" t="s">
        <v>346</v>
      </c>
      <c r="B27" s="620">
        <f t="shared" ref="B27:G27" si="7">B26/B22</f>
        <v>0</v>
      </c>
      <c r="C27" s="620">
        <f t="shared" si="7"/>
        <v>1.8285714285714287E-2</v>
      </c>
      <c r="D27" s="620">
        <f t="shared" si="7"/>
        <v>3.6444444444444446E-2</v>
      </c>
      <c r="E27" s="620">
        <f t="shared" si="7"/>
        <v>5.5227272727272729E-2</v>
      </c>
      <c r="F27" s="620">
        <f t="shared" si="7"/>
        <v>8.8676470588235301E-2</v>
      </c>
      <c r="G27" s="621">
        <f t="shared" si="7"/>
        <v>0.125496</v>
      </c>
    </row>
    <row r="31" spans="1:7" x14ac:dyDescent="0.15">
      <c r="A31" s="610" t="s">
        <v>353</v>
      </c>
    </row>
    <row r="32" spans="1:7" x14ac:dyDescent="0.15">
      <c r="A32" s="611" t="s">
        <v>349</v>
      </c>
      <c r="B32" s="605">
        <v>2</v>
      </c>
    </row>
    <row r="33" spans="1:7" x14ac:dyDescent="0.15">
      <c r="A33" s="611" t="s">
        <v>348</v>
      </c>
      <c r="B33" s="612">
        <v>25000</v>
      </c>
      <c r="C33" s="612">
        <v>35000</v>
      </c>
      <c r="D33" s="612">
        <v>45000</v>
      </c>
      <c r="E33" s="612">
        <v>55000</v>
      </c>
      <c r="F33" s="612">
        <v>85000</v>
      </c>
      <c r="G33" s="612">
        <v>125000</v>
      </c>
    </row>
    <row r="34" spans="1:7" x14ac:dyDescent="0.15">
      <c r="A34" s="611" t="s">
        <v>343</v>
      </c>
      <c r="B34" s="613">
        <f>$B$4</f>
        <v>12600</v>
      </c>
      <c r="C34" s="613">
        <f t="shared" ref="C34:G34" si="8">$B$4</f>
        <v>12600</v>
      </c>
      <c r="D34" s="613">
        <f t="shared" si="8"/>
        <v>12600</v>
      </c>
      <c r="E34" s="613">
        <f t="shared" si="8"/>
        <v>12600</v>
      </c>
      <c r="F34" s="613">
        <f t="shared" si="8"/>
        <v>12600</v>
      </c>
      <c r="G34" s="614">
        <f t="shared" si="8"/>
        <v>12600</v>
      </c>
    </row>
    <row r="35" spans="1:7" ht="16" x14ac:dyDescent="0.3">
      <c r="A35" s="611" t="s">
        <v>350</v>
      </c>
      <c r="B35" s="615">
        <f>$B$2*$B32</f>
        <v>8000</v>
      </c>
      <c r="C35" s="615">
        <f t="shared" ref="C35:G35" si="9">$B$2*$B32</f>
        <v>8000</v>
      </c>
      <c r="D35" s="615">
        <f t="shared" si="9"/>
        <v>8000</v>
      </c>
      <c r="E35" s="615">
        <f t="shared" si="9"/>
        <v>8000</v>
      </c>
      <c r="F35" s="615">
        <f t="shared" si="9"/>
        <v>8000</v>
      </c>
      <c r="G35" s="616">
        <f t="shared" si="9"/>
        <v>8000</v>
      </c>
    </row>
    <row r="36" spans="1:7" x14ac:dyDescent="0.15">
      <c r="A36" s="611" t="s">
        <v>344</v>
      </c>
      <c r="B36" s="617">
        <f t="shared" ref="B36:G36" si="10">B33-B34-B35</f>
        <v>4400</v>
      </c>
      <c r="C36" s="617">
        <f t="shared" si="10"/>
        <v>14400</v>
      </c>
      <c r="D36" s="617">
        <f t="shared" si="10"/>
        <v>24400</v>
      </c>
      <c r="E36" s="617">
        <f t="shared" si="10"/>
        <v>34400</v>
      </c>
      <c r="F36" s="617">
        <f t="shared" si="10"/>
        <v>64400</v>
      </c>
      <c r="G36" s="618">
        <f t="shared" si="10"/>
        <v>104400</v>
      </c>
    </row>
    <row r="37" spans="1:7" x14ac:dyDescent="0.15">
      <c r="A37" s="611" t="s">
        <v>345</v>
      </c>
      <c r="B37" s="613">
        <f>B36*0.1</f>
        <v>440</v>
      </c>
      <c r="C37" s="613">
        <f>C36*0.1</f>
        <v>1440</v>
      </c>
      <c r="D37" s="613">
        <f>1845+0.15*(D36-18450)</f>
        <v>2737.5</v>
      </c>
      <c r="E37" s="617">
        <f>1845+0.15*(E36-18450)</f>
        <v>4237.5</v>
      </c>
      <c r="F37" s="617">
        <f>1845+0.15*(F36-18450)</f>
        <v>8737.5</v>
      </c>
      <c r="G37" s="618">
        <f>10312+0.25*(G36-74900)</f>
        <v>17687</v>
      </c>
    </row>
    <row r="38" spans="1:7" x14ac:dyDescent="0.15">
      <c r="A38" s="611" t="s">
        <v>346</v>
      </c>
      <c r="B38" s="620">
        <f t="shared" ref="B38:G38" si="11">B37/B33</f>
        <v>1.7600000000000001E-2</v>
      </c>
      <c r="C38" s="620">
        <f t="shared" si="11"/>
        <v>4.1142857142857141E-2</v>
      </c>
      <c r="D38" s="620">
        <f t="shared" si="11"/>
        <v>6.0833333333333336E-2</v>
      </c>
      <c r="E38" s="620">
        <f t="shared" si="11"/>
        <v>7.7045454545454542E-2</v>
      </c>
      <c r="F38" s="620">
        <f t="shared" si="11"/>
        <v>0.10279411764705883</v>
      </c>
      <c r="G38" s="621">
        <f t="shared" si="11"/>
        <v>0.14149600000000001</v>
      </c>
    </row>
    <row r="42" spans="1:7" x14ac:dyDescent="0.15">
      <c r="A42" s="610" t="s">
        <v>362</v>
      </c>
    </row>
    <row r="43" spans="1:7" x14ac:dyDescent="0.15">
      <c r="A43" s="611" t="s">
        <v>349</v>
      </c>
      <c r="B43" s="605">
        <v>2</v>
      </c>
    </row>
    <row r="44" spans="1:7" x14ac:dyDescent="0.15">
      <c r="A44" s="611" t="s">
        <v>348</v>
      </c>
      <c r="B44" s="612">
        <v>25000</v>
      </c>
      <c r="C44" s="612">
        <v>35000</v>
      </c>
      <c r="D44" s="612">
        <v>45000</v>
      </c>
      <c r="E44" s="612">
        <v>55000</v>
      </c>
      <c r="F44" s="612">
        <v>85000</v>
      </c>
      <c r="G44" s="612">
        <v>125000</v>
      </c>
    </row>
    <row r="45" spans="1:7" x14ac:dyDescent="0.15">
      <c r="A45" s="611" t="s">
        <v>343</v>
      </c>
      <c r="B45" s="613">
        <f>$B$5</f>
        <v>9250</v>
      </c>
      <c r="C45" s="613">
        <f t="shared" ref="C45:G45" si="12">$B$5</f>
        <v>9250</v>
      </c>
      <c r="D45" s="613">
        <f t="shared" si="12"/>
        <v>9250</v>
      </c>
      <c r="E45" s="613">
        <f t="shared" si="12"/>
        <v>9250</v>
      </c>
      <c r="F45" s="613">
        <f t="shared" si="12"/>
        <v>9250</v>
      </c>
      <c r="G45" s="614">
        <f t="shared" si="12"/>
        <v>9250</v>
      </c>
    </row>
    <row r="46" spans="1:7" ht="16" x14ac:dyDescent="0.3">
      <c r="A46" s="611" t="s">
        <v>350</v>
      </c>
      <c r="B46" s="615">
        <f>$B$2*$B43</f>
        <v>8000</v>
      </c>
      <c r="C46" s="615">
        <f t="shared" ref="C46:G46" si="13">$B$2*$B43</f>
        <v>8000</v>
      </c>
      <c r="D46" s="615">
        <f t="shared" si="13"/>
        <v>8000</v>
      </c>
      <c r="E46" s="615">
        <f t="shared" si="13"/>
        <v>8000</v>
      </c>
      <c r="F46" s="615">
        <f t="shared" si="13"/>
        <v>8000</v>
      </c>
      <c r="G46" s="616">
        <f t="shared" si="13"/>
        <v>8000</v>
      </c>
    </row>
    <row r="47" spans="1:7" x14ac:dyDescent="0.15">
      <c r="A47" s="611" t="s">
        <v>344</v>
      </c>
      <c r="B47" s="617">
        <f t="shared" ref="B47:G47" si="14">B44-B45-B46</f>
        <v>7750</v>
      </c>
      <c r="C47" s="617">
        <f t="shared" si="14"/>
        <v>17750</v>
      </c>
      <c r="D47" s="617">
        <f t="shared" si="14"/>
        <v>27750</v>
      </c>
      <c r="E47" s="617">
        <f t="shared" si="14"/>
        <v>37750</v>
      </c>
      <c r="F47" s="617">
        <f t="shared" si="14"/>
        <v>67750</v>
      </c>
      <c r="G47" s="618">
        <f t="shared" si="14"/>
        <v>107750</v>
      </c>
    </row>
    <row r="48" spans="1:7" x14ac:dyDescent="0.15">
      <c r="A48" s="611" t="s">
        <v>345</v>
      </c>
      <c r="B48" s="622">
        <f>0.1*B47</f>
        <v>775</v>
      </c>
      <c r="C48" s="617">
        <f>1315+0.15*(C47-13150)</f>
        <v>2005</v>
      </c>
      <c r="D48" s="617">
        <f>1315+0.15*(D47-13150)</f>
        <v>3505</v>
      </c>
      <c r="E48" s="617">
        <f>1315+0.15*(E47-13150)</f>
        <v>5005</v>
      </c>
      <c r="F48" s="617">
        <f>6872.5+0.25*(F47-50200)</f>
        <v>11260</v>
      </c>
      <c r="G48" s="618">
        <f>6872.5+0.25*(G47-50200)</f>
        <v>21260</v>
      </c>
    </row>
    <row r="49" spans="1:7" x14ac:dyDescent="0.15">
      <c r="A49" s="611" t="s">
        <v>346</v>
      </c>
      <c r="B49" s="620">
        <f t="shared" ref="B49:G49" si="15">B48/B44</f>
        <v>3.1E-2</v>
      </c>
      <c r="C49" s="620">
        <f t="shared" si="15"/>
        <v>5.7285714285714287E-2</v>
      </c>
      <c r="D49" s="620">
        <f t="shared" si="15"/>
        <v>7.7888888888888883E-2</v>
      </c>
      <c r="E49" s="620">
        <f t="shared" si="15"/>
        <v>9.0999999999999998E-2</v>
      </c>
      <c r="F49" s="620">
        <f t="shared" si="15"/>
        <v>0.13247058823529412</v>
      </c>
      <c r="G49" s="621">
        <f t="shared" si="15"/>
        <v>0.17008000000000001</v>
      </c>
    </row>
    <row r="53" spans="1:7" x14ac:dyDescent="0.15">
      <c r="A53" s="610" t="s">
        <v>358</v>
      </c>
    </row>
    <row r="54" spans="1:7" x14ac:dyDescent="0.15">
      <c r="A54" s="611" t="s">
        <v>349</v>
      </c>
      <c r="B54" s="605">
        <v>1</v>
      </c>
    </row>
    <row r="55" spans="1:7" x14ac:dyDescent="0.15">
      <c r="A55" s="611" t="s">
        <v>348</v>
      </c>
      <c r="B55" s="612">
        <v>25000</v>
      </c>
      <c r="C55" s="612">
        <v>35000</v>
      </c>
      <c r="D55" s="612">
        <v>45000</v>
      </c>
      <c r="E55" s="612">
        <v>55000</v>
      </c>
      <c r="F55" s="612">
        <v>85000</v>
      </c>
      <c r="G55" s="612">
        <v>125000</v>
      </c>
    </row>
    <row r="56" spans="1:7" x14ac:dyDescent="0.15">
      <c r="A56" s="611" t="s">
        <v>343</v>
      </c>
      <c r="B56" s="613">
        <f>$B$6</f>
        <v>6300</v>
      </c>
      <c r="C56" s="613">
        <f t="shared" ref="C56:G56" si="16">$B$6</f>
        <v>6300</v>
      </c>
      <c r="D56" s="613">
        <f t="shared" si="16"/>
        <v>6300</v>
      </c>
      <c r="E56" s="613">
        <f t="shared" si="16"/>
        <v>6300</v>
      </c>
      <c r="F56" s="613">
        <f t="shared" si="16"/>
        <v>6300</v>
      </c>
      <c r="G56" s="614">
        <f t="shared" si="16"/>
        <v>6300</v>
      </c>
    </row>
    <row r="57" spans="1:7" ht="16" x14ac:dyDescent="0.3">
      <c r="A57" s="611" t="s">
        <v>350</v>
      </c>
      <c r="B57" s="615">
        <f>$B$2*$B54</f>
        <v>4000</v>
      </c>
      <c r="C57" s="615">
        <f t="shared" ref="C57:G57" si="17">$B$2*$B54</f>
        <v>4000</v>
      </c>
      <c r="D57" s="615">
        <f t="shared" si="17"/>
        <v>4000</v>
      </c>
      <c r="E57" s="615">
        <f t="shared" si="17"/>
        <v>4000</v>
      </c>
      <c r="F57" s="615">
        <f t="shared" si="17"/>
        <v>4000</v>
      </c>
      <c r="G57" s="616">
        <f t="shared" si="17"/>
        <v>4000</v>
      </c>
    </row>
    <row r="58" spans="1:7" x14ac:dyDescent="0.15">
      <c r="A58" s="611" t="s">
        <v>344</v>
      </c>
      <c r="B58" s="617">
        <f t="shared" ref="B58:G58" si="18">B55-B56-B57</f>
        <v>14700</v>
      </c>
      <c r="C58" s="617">
        <f t="shared" si="18"/>
        <v>24700</v>
      </c>
      <c r="D58" s="617">
        <f t="shared" si="18"/>
        <v>34700</v>
      </c>
      <c r="E58" s="617">
        <f t="shared" si="18"/>
        <v>44700</v>
      </c>
      <c r="F58" s="617">
        <f t="shared" si="18"/>
        <v>74700</v>
      </c>
      <c r="G58" s="618">
        <f t="shared" si="18"/>
        <v>114700</v>
      </c>
    </row>
    <row r="59" spans="1:7" x14ac:dyDescent="0.15">
      <c r="A59" s="611" t="s">
        <v>345</v>
      </c>
      <c r="B59" s="617">
        <f>922.5+0.15*(B58-9225)</f>
        <v>1743.75</v>
      </c>
      <c r="C59" s="617">
        <f>922.5+0.15*(C58-9225)</f>
        <v>3243.75</v>
      </c>
      <c r="D59" s="617">
        <f>922.5+0.15*(D58-9225)</f>
        <v>4743.75</v>
      </c>
      <c r="E59" s="617">
        <f>5156.25+0.25*(E58-37450)</f>
        <v>6968.75</v>
      </c>
      <c r="F59" s="617">
        <f>5156.25+0.25*(F58-37450)</f>
        <v>14468.75</v>
      </c>
      <c r="G59" s="618">
        <f>18481.25+0.28*(G58-90750)</f>
        <v>25187.25</v>
      </c>
    </row>
    <row r="60" spans="1:7" x14ac:dyDescent="0.15">
      <c r="A60" s="611" t="s">
        <v>346</v>
      </c>
      <c r="B60" s="620">
        <f t="shared" ref="B60:G60" si="19">B59/B55</f>
        <v>6.9750000000000006E-2</v>
      </c>
      <c r="C60" s="620">
        <f t="shared" si="19"/>
        <v>9.267857142857143E-2</v>
      </c>
      <c r="D60" s="620">
        <f t="shared" si="19"/>
        <v>0.10541666666666667</v>
      </c>
      <c r="E60" s="620">
        <f t="shared" si="19"/>
        <v>0.12670454545454546</v>
      </c>
      <c r="F60" s="620">
        <f t="shared" si="19"/>
        <v>0.17022058823529412</v>
      </c>
      <c r="G60" s="621">
        <f t="shared" si="19"/>
        <v>0.20149800000000001</v>
      </c>
    </row>
  </sheetData>
  <sheetProtection password="CC33" sheet="1" objects="1" scenarios="1" selectLockedCells="1"/>
  <pageMargins left="0.7" right="0.7" top="0.75" bottom="0.75" header="0.3" footer="0.3"/>
  <pageSetup scale="9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BV426"/>
  <sheetViews>
    <sheetView zoomScale="90" zoomScaleNormal="90" zoomScalePageLayoutView="90" workbookViewId="0">
      <pane xSplit="1" ySplit="3" topLeftCell="B4" activePane="bottomRight" state="frozen"/>
      <selection pane="topRight" activeCell="B1" sqref="B1"/>
      <selection pane="bottomLeft" activeCell="A4" sqref="A4"/>
      <selection pane="bottomRight" activeCell="E4" sqref="E4"/>
    </sheetView>
  </sheetViews>
  <sheetFormatPr baseColWidth="10" defaultColWidth="8.83203125" defaultRowHeight="16" x14ac:dyDescent="0.2"/>
  <cols>
    <col min="1" max="1" width="9.1640625" style="91" customWidth="1"/>
    <col min="2" max="2" width="31.33203125" style="132" customWidth="1"/>
    <col min="3" max="3" width="14.33203125" style="111" customWidth="1"/>
    <col min="4" max="4" width="6.1640625" style="111" customWidth="1"/>
    <col min="5" max="5" width="14.33203125" style="111" customWidth="1"/>
    <col min="6" max="6" width="11.33203125" style="111" customWidth="1"/>
    <col min="7" max="7" width="19.1640625" style="99" customWidth="1"/>
    <col min="8" max="8" width="23.1640625" style="112" customWidth="1"/>
    <col min="9" max="9" width="12.83203125" style="112" customWidth="1"/>
    <col min="10" max="10" width="22.1640625" style="112" customWidth="1"/>
    <col min="11" max="74" width="8.83203125" style="112" customWidth="1"/>
    <col min="75" max="16384" width="8.83203125" style="91"/>
  </cols>
  <sheetData>
    <row r="1" spans="2:74" ht="54" customHeight="1" x14ac:dyDescent="0.2"/>
    <row r="2" spans="2:74" ht="45" customHeight="1" x14ac:dyDescent="0.25">
      <c r="B2" s="682" t="s">
        <v>295</v>
      </c>
      <c r="C2" s="682"/>
      <c r="D2" s="682"/>
      <c r="E2" s="682"/>
      <c r="F2" s="682"/>
      <c r="G2" s="682"/>
      <c r="H2" s="379"/>
      <c r="I2" s="379"/>
      <c r="J2" s="379"/>
      <c r="K2" s="379"/>
      <c r="L2" s="379"/>
      <c r="M2" s="379"/>
      <c r="N2" s="379"/>
      <c r="O2" s="379"/>
      <c r="P2" s="379"/>
      <c r="Q2" s="379"/>
      <c r="R2" s="379"/>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row>
    <row r="3" spans="2:74" s="69" customFormat="1" ht="21" thickBot="1" x14ac:dyDescent="0.25">
      <c r="B3" s="679" t="s">
        <v>388</v>
      </c>
      <c r="C3" s="679"/>
      <c r="D3" s="679"/>
      <c r="E3" s="679"/>
      <c r="F3" s="679"/>
      <c r="G3" s="679"/>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row>
    <row r="4" spans="2:74" s="137" customFormat="1" ht="17" thickBot="1" x14ac:dyDescent="0.25">
      <c r="B4" s="680" t="s">
        <v>244</v>
      </c>
      <c r="C4" s="680"/>
      <c r="D4" s="680"/>
      <c r="E4" s="518"/>
      <c r="F4" s="432"/>
      <c r="G4" s="432"/>
      <c r="H4" s="74"/>
      <c r="I4" s="74"/>
      <c r="J4" s="72"/>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row>
    <row r="5" spans="2:74" s="77" customFormat="1" ht="17" thickBot="1" x14ac:dyDescent="0.25">
      <c r="B5" s="70"/>
      <c r="C5" s="71"/>
      <c r="D5" s="71"/>
      <c r="E5" s="71"/>
      <c r="F5" s="71"/>
      <c r="G5" s="71"/>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row>
    <row r="6" spans="2:74" s="140" customFormat="1" ht="17" thickBot="1" x14ac:dyDescent="0.25">
      <c r="B6" s="433" t="s">
        <v>245</v>
      </c>
      <c r="C6" s="343"/>
      <c r="D6" s="343"/>
      <c r="E6" s="343"/>
      <c r="F6" s="343"/>
      <c r="G6" s="350">
        <f>E4/12</f>
        <v>0</v>
      </c>
      <c r="H6" s="86"/>
      <c r="I6" s="86"/>
      <c r="J6" s="72"/>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row>
    <row r="7" spans="2:74" s="77" customFormat="1" ht="81.5" customHeight="1" thickBot="1" x14ac:dyDescent="0.25">
      <c r="B7" s="328"/>
      <c r="C7" s="435" t="s">
        <v>387</v>
      </c>
      <c r="D7" s="346"/>
      <c r="E7" s="346"/>
      <c r="F7" s="346"/>
      <c r="G7" s="346"/>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row>
    <row r="8" spans="2:74" ht="17" thickBot="1" x14ac:dyDescent="0.25">
      <c r="B8" s="436" t="s">
        <v>234</v>
      </c>
      <c r="C8" s="442">
        <v>0.1</v>
      </c>
      <c r="D8" s="348" t="s">
        <v>247</v>
      </c>
      <c r="E8" s="376">
        <f>$G$6</f>
        <v>0</v>
      </c>
      <c r="F8" s="343"/>
      <c r="G8" s="350">
        <f>C8*E8</f>
        <v>0</v>
      </c>
      <c r="J8" s="72"/>
    </row>
    <row r="9" spans="2:74" s="77" customFormat="1" ht="17" thickBot="1" x14ac:dyDescent="0.25">
      <c r="B9" s="328"/>
      <c r="C9" s="392"/>
      <c r="D9" s="346"/>
      <c r="E9" s="346"/>
      <c r="F9" s="346"/>
      <c r="G9" s="346"/>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row>
    <row r="10" spans="2:74" ht="17" thickBot="1" x14ac:dyDescent="0.25">
      <c r="B10" s="436" t="s">
        <v>339</v>
      </c>
      <c r="C10" s="443">
        <v>3.6400000000000002E-2</v>
      </c>
      <c r="D10" s="348" t="s">
        <v>247</v>
      </c>
      <c r="E10" s="376">
        <f t="shared" ref="E10:E14" si="0">$G$6</f>
        <v>0</v>
      </c>
      <c r="F10" s="343"/>
      <c r="G10" s="596">
        <f>C10*E10</f>
        <v>0</v>
      </c>
    </row>
    <row r="11" spans="2:74" ht="17" thickBot="1" x14ac:dyDescent="0.25">
      <c r="B11" s="436" t="s">
        <v>340</v>
      </c>
      <c r="C11" s="443">
        <v>6.2E-2</v>
      </c>
      <c r="D11" s="348" t="s">
        <v>247</v>
      </c>
      <c r="E11" s="376">
        <f t="shared" si="0"/>
        <v>0</v>
      </c>
      <c r="F11" s="343"/>
      <c r="G11" s="596">
        <f>C11*E11</f>
        <v>0</v>
      </c>
    </row>
    <row r="12" spans="2:74" ht="17" thickBot="1" x14ac:dyDescent="0.25">
      <c r="B12" s="436" t="s">
        <v>341</v>
      </c>
      <c r="C12" s="443">
        <v>1.4500000000000001E-2</v>
      </c>
      <c r="D12" s="348" t="s">
        <v>247</v>
      </c>
      <c r="E12" s="376">
        <f t="shared" si="0"/>
        <v>0</v>
      </c>
      <c r="F12" s="343"/>
      <c r="G12" s="596">
        <f t="shared" ref="G12:G13" si="1">C12*E12</f>
        <v>0</v>
      </c>
    </row>
    <row r="13" spans="2:74" ht="17" thickBot="1" x14ac:dyDescent="0.25">
      <c r="B13" s="436" t="s">
        <v>342</v>
      </c>
      <c r="C13" s="443">
        <v>0.02</v>
      </c>
      <c r="D13" s="348" t="s">
        <v>247</v>
      </c>
      <c r="E13" s="376">
        <f t="shared" si="0"/>
        <v>0</v>
      </c>
      <c r="F13" s="343"/>
      <c r="G13" s="596">
        <f t="shared" si="1"/>
        <v>0</v>
      </c>
    </row>
    <row r="14" spans="2:74" ht="17" thickBot="1" x14ac:dyDescent="0.25">
      <c r="B14" s="436" t="s">
        <v>313</v>
      </c>
      <c r="C14" s="443">
        <f>'Percentage Guide'!E61</f>
        <v>0</v>
      </c>
      <c r="D14" s="348" t="s">
        <v>247</v>
      </c>
      <c r="E14" s="376">
        <f t="shared" si="0"/>
        <v>0</v>
      </c>
      <c r="F14" s="343"/>
      <c r="G14" s="596">
        <f t="shared" ref="G14" si="2">C14*E14</f>
        <v>0</v>
      </c>
    </row>
    <row r="15" spans="2:74" s="77" customFormat="1" ht="17" thickBot="1" x14ac:dyDescent="0.25">
      <c r="B15" s="437" t="s">
        <v>319</v>
      </c>
      <c r="C15" s="532">
        <f>SUM(C10:C14)</f>
        <v>0.13289999999999999</v>
      </c>
      <c r="D15" s="346"/>
      <c r="E15" s="346"/>
      <c r="F15" s="346"/>
      <c r="G15" s="533">
        <f>SUM(G10:G14)</f>
        <v>0</v>
      </c>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row>
    <row r="16" spans="2:74" s="140" customFormat="1" ht="17" thickBot="1" x14ac:dyDescent="0.25">
      <c r="B16" s="433" t="s">
        <v>306</v>
      </c>
      <c r="C16" s="393"/>
      <c r="D16" s="343"/>
      <c r="E16" s="343"/>
      <c r="F16" s="343"/>
      <c r="G16" s="350">
        <f>G6-G8-G15</f>
        <v>0</v>
      </c>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row>
    <row r="17" spans="2:74" x14ac:dyDescent="0.2">
      <c r="B17" s="141"/>
      <c r="C17" s="394"/>
      <c r="D17" s="99"/>
      <c r="E17" s="99"/>
      <c r="F17" s="99"/>
      <c r="H17" s="344">
        <f>G16*12</f>
        <v>0</v>
      </c>
      <c r="I17" s="534" t="s">
        <v>385</v>
      </c>
    </row>
    <row r="18" spans="2:74" s="291" customFormat="1" ht="18" x14ac:dyDescent="0.2">
      <c r="B18" s="484" t="s">
        <v>82</v>
      </c>
      <c r="C18" s="485" t="s">
        <v>246</v>
      </c>
      <c r="D18" s="486"/>
      <c r="E18" s="486" t="s">
        <v>230</v>
      </c>
      <c r="F18" s="486"/>
      <c r="G18" s="486" t="s">
        <v>89</v>
      </c>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row>
    <row r="19" spans="2:74" s="112" customFormat="1" ht="12.5" customHeight="1" thickBot="1" x14ac:dyDescent="0.25">
      <c r="B19" s="438" t="s">
        <v>308</v>
      </c>
      <c r="C19" s="394"/>
      <c r="D19" s="99"/>
      <c r="E19" s="99"/>
      <c r="F19" s="99"/>
      <c r="G19" s="99"/>
    </row>
    <row r="20" spans="2:74" s="140" customFormat="1" ht="17" thickBot="1" x14ac:dyDescent="0.25">
      <c r="B20" s="439" t="s">
        <v>235</v>
      </c>
      <c r="C20" s="442">
        <v>0.32</v>
      </c>
      <c r="D20" s="348" t="s">
        <v>247</v>
      </c>
      <c r="E20" s="376">
        <f>$G$16</f>
        <v>0</v>
      </c>
      <c r="F20" s="349" t="s">
        <v>49</v>
      </c>
      <c r="G20" s="363">
        <f>C20*E20</f>
        <v>0</v>
      </c>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row>
    <row r="21" spans="2:74" s="77" customFormat="1" ht="17" thickBot="1" x14ac:dyDescent="0.25">
      <c r="B21" s="440"/>
      <c r="C21" s="395"/>
      <c r="D21" s="346"/>
      <c r="E21" s="377"/>
      <c r="F21" s="346"/>
      <c r="G21" s="346"/>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row>
    <row r="22" spans="2:74" ht="17" thickBot="1" x14ac:dyDescent="0.25">
      <c r="B22" s="440" t="s">
        <v>236</v>
      </c>
      <c r="C22" s="442">
        <v>0.13</v>
      </c>
      <c r="D22" s="348" t="s">
        <v>247</v>
      </c>
      <c r="E22" s="376">
        <f>$G$16</f>
        <v>0</v>
      </c>
      <c r="F22" s="349" t="s">
        <v>49</v>
      </c>
      <c r="G22" s="363">
        <f>C22*E22</f>
        <v>0</v>
      </c>
    </row>
    <row r="23" spans="2:74" ht="17" thickBot="1" x14ac:dyDescent="0.25">
      <c r="B23" s="440"/>
      <c r="C23" s="396"/>
      <c r="D23" s="348"/>
      <c r="E23" s="376"/>
      <c r="F23" s="348"/>
      <c r="G23" s="348"/>
    </row>
    <row r="24" spans="2:74" ht="17" thickBot="1" x14ac:dyDescent="0.25">
      <c r="B24" s="440" t="s">
        <v>237</v>
      </c>
      <c r="C24" s="442">
        <v>0.14000000000000001</v>
      </c>
      <c r="D24" s="348" t="s">
        <v>247</v>
      </c>
      <c r="E24" s="376">
        <f>$G$16</f>
        <v>0</v>
      </c>
      <c r="F24" s="349" t="s">
        <v>49</v>
      </c>
      <c r="G24" s="363">
        <f>C24*E24</f>
        <v>0</v>
      </c>
    </row>
    <row r="25" spans="2:74" ht="17" thickBot="1" x14ac:dyDescent="0.25">
      <c r="B25" s="440"/>
      <c r="C25" s="396"/>
      <c r="D25" s="348"/>
      <c r="E25" s="376"/>
      <c r="F25" s="348"/>
      <c r="G25" s="348"/>
    </row>
    <row r="26" spans="2:74" ht="17" thickBot="1" x14ac:dyDescent="0.25">
      <c r="B26" s="440" t="s">
        <v>238</v>
      </c>
      <c r="C26" s="442">
        <v>0.05</v>
      </c>
      <c r="D26" s="348" t="s">
        <v>247</v>
      </c>
      <c r="E26" s="376">
        <f>$G$16</f>
        <v>0</v>
      </c>
      <c r="F26" s="349" t="s">
        <v>49</v>
      </c>
      <c r="G26" s="363">
        <f>C26*E26</f>
        <v>0</v>
      </c>
    </row>
    <row r="27" spans="2:74" ht="17" thickBot="1" x14ac:dyDescent="0.25">
      <c r="B27" s="440"/>
      <c r="C27" s="396"/>
      <c r="D27" s="348"/>
      <c r="E27" s="376"/>
      <c r="F27" s="348"/>
      <c r="G27" s="348"/>
    </row>
    <row r="28" spans="2:74" s="140" customFormat="1" ht="14.5" customHeight="1" thickBot="1" x14ac:dyDescent="0.25">
      <c r="B28" s="439" t="s">
        <v>239</v>
      </c>
      <c r="C28" s="442">
        <v>0.05</v>
      </c>
      <c r="D28" s="348" t="s">
        <v>247</v>
      </c>
      <c r="E28" s="376">
        <f>$G$16</f>
        <v>0</v>
      </c>
      <c r="F28" s="349" t="s">
        <v>49</v>
      </c>
      <c r="G28" s="363">
        <f>C28*E28</f>
        <v>0</v>
      </c>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row>
    <row r="29" spans="2:74" s="140" customFormat="1" ht="14.5" customHeight="1" thickBot="1" x14ac:dyDescent="0.25">
      <c r="B29" s="439"/>
      <c r="C29" s="396"/>
      <c r="D29" s="348"/>
      <c r="E29" s="376"/>
      <c r="F29" s="348"/>
      <c r="G29" s="348"/>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row>
    <row r="30" spans="2:74" ht="17" thickBot="1" x14ac:dyDescent="0.25">
      <c r="B30" s="440" t="s">
        <v>240</v>
      </c>
      <c r="C30" s="442">
        <v>0.05</v>
      </c>
      <c r="D30" s="348" t="s">
        <v>247</v>
      </c>
      <c r="E30" s="376">
        <f>$G$16</f>
        <v>0</v>
      </c>
      <c r="F30" s="349" t="s">
        <v>49</v>
      </c>
      <c r="G30" s="363">
        <f>C30*E30</f>
        <v>0</v>
      </c>
    </row>
    <row r="31" spans="2:74" ht="17" thickBot="1" x14ac:dyDescent="0.25">
      <c r="B31" s="440"/>
      <c r="C31" s="396"/>
      <c r="D31" s="348"/>
      <c r="E31" s="376"/>
      <c r="F31" s="348"/>
      <c r="G31" s="348"/>
    </row>
    <row r="32" spans="2:74" ht="17" thickBot="1" x14ac:dyDescent="0.25">
      <c r="B32" s="440" t="s">
        <v>156</v>
      </c>
      <c r="C32" s="442">
        <v>0.04</v>
      </c>
      <c r="D32" s="348" t="s">
        <v>247</v>
      </c>
      <c r="E32" s="376">
        <f>$G$16</f>
        <v>0</v>
      </c>
      <c r="F32" s="349" t="s">
        <v>49</v>
      </c>
      <c r="G32" s="363">
        <f>C32*E32</f>
        <v>0</v>
      </c>
    </row>
    <row r="33" spans="1:8" ht="17" thickBot="1" x14ac:dyDescent="0.25">
      <c r="B33" s="328"/>
      <c r="C33" s="396"/>
      <c r="D33" s="348"/>
      <c r="E33" s="376"/>
      <c r="F33" s="348"/>
      <c r="G33" s="348"/>
    </row>
    <row r="34" spans="1:8" ht="17" thickBot="1" x14ac:dyDescent="0.25">
      <c r="B34" s="328" t="s">
        <v>241</v>
      </c>
      <c r="C34" s="442">
        <v>0.04</v>
      </c>
      <c r="D34" s="348" t="s">
        <v>247</v>
      </c>
      <c r="E34" s="376">
        <f>$G$16</f>
        <v>0</v>
      </c>
      <c r="F34" s="349" t="s">
        <v>49</v>
      </c>
      <c r="G34" s="363">
        <f>C34*E34</f>
        <v>0</v>
      </c>
    </row>
    <row r="35" spans="1:8" ht="17" thickBot="1" x14ac:dyDescent="0.25">
      <c r="B35" s="328"/>
      <c r="C35" s="396"/>
      <c r="D35" s="348"/>
      <c r="E35" s="376"/>
      <c r="F35" s="348"/>
      <c r="G35" s="348"/>
    </row>
    <row r="36" spans="1:8" s="112" customFormat="1" ht="17" thickBot="1" x14ac:dyDescent="0.25">
      <c r="A36" s="91"/>
      <c r="B36" s="328" t="s">
        <v>300</v>
      </c>
      <c r="C36" s="442">
        <v>0.05</v>
      </c>
      <c r="D36" s="348" t="s">
        <v>247</v>
      </c>
      <c r="E36" s="376">
        <f>$G$16</f>
        <v>0</v>
      </c>
      <c r="F36" s="349" t="s">
        <v>49</v>
      </c>
      <c r="G36" s="363">
        <f>C36*E36</f>
        <v>0</v>
      </c>
    </row>
    <row r="37" spans="1:8" s="112" customFormat="1" ht="17" thickBot="1" x14ac:dyDescent="0.25">
      <c r="A37" s="91"/>
      <c r="B37" s="328"/>
      <c r="C37" s="396"/>
      <c r="D37" s="348"/>
      <c r="E37" s="376"/>
      <c r="F37" s="348"/>
      <c r="G37" s="348"/>
    </row>
    <row r="38" spans="1:8" s="112" customFormat="1" ht="17" thickBot="1" x14ac:dyDescent="0.25">
      <c r="A38" s="91"/>
      <c r="B38" s="328" t="s">
        <v>242</v>
      </c>
      <c r="C38" s="442">
        <v>0.05</v>
      </c>
      <c r="D38" s="348" t="s">
        <v>247</v>
      </c>
      <c r="E38" s="376">
        <f>$G$16</f>
        <v>0</v>
      </c>
      <c r="F38" s="349" t="s">
        <v>49</v>
      </c>
      <c r="G38" s="363">
        <f>C38*E38</f>
        <v>0</v>
      </c>
    </row>
    <row r="39" spans="1:8" s="112" customFormat="1" ht="17" thickBot="1" x14ac:dyDescent="0.25">
      <c r="A39" s="91"/>
      <c r="B39" s="328"/>
      <c r="C39" s="396"/>
      <c r="D39" s="348"/>
      <c r="E39" s="376"/>
      <c r="F39" s="348"/>
      <c r="G39" s="348"/>
    </row>
    <row r="40" spans="1:8" s="112" customFormat="1" ht="17" thickBot="1" x14ac:dyDescent="0.25">
      <c r="A40" s="91"/>
      <c r="B40" s="328" t="s">
        <v>248</v>
      </c>
      <c r="C40" s="442">
        <v>0.03</v>
      </c>
      <c r="D40" s="348" t="s">
        <v>247</v>
      </c>
      <c r="E40" s="376">
        <f>$G$16</f>
        <v>0</v>
      </c>
      <c r="F40" s="349" t="s">
        <v>49</v>
      </c>
      <c r="G40" s="363">
        <f>C40*E40</f>
        <v>0</v>
      </c>
    </row>
    <row r="41" spans="1:8" s="112" customFormat="1" ht="17" thickBot="1" x14ac:dyDescent="0.25">
      <c r="A41" s="91"/>
      <c r="B41" s="328"/>
      <c r="C41" s="396"/>
      <c r="D41" s="348"/>
      <c r="E41" s="376"/>
      <c r="F41" s="348"/>
      <c r="G41" s="348"/>
    </row>
    <row r="42" spans="1:8" s="112" customFormat="1" ht="19" thickBot="1" x14ac:dyDescent="0.25">
      <c r="A42" s="91"/>
      <c r="B42" s="487" t="s">
        <v>318</v>
      </c>
      <c r="C42" s="442">
        <v>0.05</v>
      </c>
      <c r="D42" s="488" t="s">
        <v>247</v>
      </c>
      <c r="E42" s="489">
        <f>$G$16</f>
        <v>0</v>
      </c>
      <c r="F42" s="490" t="s">
        <v>49</v>
      </c>
      <c r="G42" s="491">
        <f>C42*E42</f>
        <v>0</v>
      </c>
    </row>
    <row r="43" spans="1:8" s="112" customFormat="1" ht="17" thickBot="1" x14ac:dyDescent="0.25">
      <c r="A43" s="91"/>
      <c r="B43" s="328" t="s">
        <v>305</v>
      </c>
      <c r="C43" s="397">
        <f>SUM(C20:C42)</f>
        <v>1.0000000000000004</v>
      </c>
      <c r="D43" s="348"/>
      <c r="E43" s="343"/>
      <c r="F43" s="349"/>
      <c r="G43" s="355"/>
    </row>
    <row r="44" spans="1:8" s="123" customFormat="1" ht="19" thickBot="1" x14ac:dyDescent="0.25">
      <c r="B44" s="484" t="s">
        <v>283</v>
      </c>
      <c r="C44" s="492"/>
      <c r="D44" s="492"/>
      <c r="E44" s="493"/>
      <c r="F44" s="492"/>
      <c r="G44" s="494">
        <f>SUM(G20:G42)</f>
        <v>0</v>
      </c>
      <c r="H44" s="351" t="str">
        <f>IF(G44&lt;=G16,"OK","Too High")</f>
        <v>OK</v>
      </c>
    </row>
    <row r="45" spans="1:8" s="112" customFormat="1" ht="13" x14ac:dyDescent="0.15">
      <c r="A45" s="91"/>
      <c r="B45" s="195"/>
      <c r="C45" s="98"/>
      <c r="D45" s="98"/>
      <c r="E45" s="98"/>
      <c r="F45" s="98"/>
      <c r="G45" s="98"/>
    </row>
    <row r="46" spans="1:8" s="112" customFormat="1" ht="13" x14ac:dyDescent="0.15">
      <c r="A46" s="91"/>
      <c r="B46" s="528" t="s">
        <v>404</v>
      </c>
      <c r="C46" s="529"/>
      <c r="D46" s="529"/>
      <c r="E46" s="529"/>
      <c r="F46" s="529"/>
      <c r="G46" s="529"/>
    </row>
    <row r="47" spans="1:8" s="112" customFormat="1" ht="31.75" customHeight="1" x14ac:dyDescent="0.15">
      <c r="A47" s="91"/>
      <c r="B47" s="683" t="s">
        <v>389</v>
      </c>
      <c r="C47" s="683"/>
      <c r="D47" s="683"/>
      <c r="E47" s="683"/>
      <c r="F47" s="683"/>
      <c r="G47" s="683"/>
      <c r="H47" s="535"/>
    </row>
    <row r="48" spans="1:8" s="112" customFormat="1" ht="15" x14ac:dyDescent="0.15">
      <c r="A48" s="91"/>
      <c r="B48" s="681" t="s">
        <v>386</v>
      </c>
      <c r="C48" s="681"/>
      <c r="D48" s="681"/>
      <c r="E48" s="681"/>
      <c r="F48" s="681"/>
      <c r="G48" s="681"/>
    </row>
    <row r="49" spans="1:7" s="112" customFormat="1" ht="13.75" customHeight="1" x14ac:dyDescent="0.15">
      <c r="A49" s="91"/>
    </row>
    <row r="50" spans="1:7" s="112" customFormat="1" x14ac:dyDescent="0.2">
      <c r="A50" s="91"/>
      <c r="B50" s="124"/>
      <c r="C50" s="99"/>
      <c r="D50" s="99"/>
      <c r="E50" s="99"/>
      <c r="F50" s="99"/>
      <c r="G50" s="99"/>
    </row>
    <row r="51" spans="1:7" s="112" customFormat="1" x14ac:dyDescent="0.2">
      <c r="A51" s="441" t="s">
        <v>293</v>
      </c>
      <c r="B51" s="124"/>
      <c r="C51" s="99"/>
      <c r="D51" s="99"/>
      <c r="E51" s="99"/>
      <c r="F51" s="99"/>
      <c r="G51" s="99"/>
    </row>
    <row r="52" spans="1:7" s="112" customFormat="1" x14ac:dyDescent="0.2">
      <c r="A52" s="91"/>
      <c r="B52" s="124"/>
      <c r="C52" s="99"/>
      <c r="D52" s="99"/>
      <c r="E52" s="99"/>
      <c r="F52" s="99"/>
      <c r="G52" s="99"/>
    </row>
    <row r="53" spans="1:7" s="112" customFormat="1" x14ac:dyDescent="0.2">
      <c r="A53" s="91"/>
      <c r="B53" s="124"/>
      <c r="C53" s="99"/>
      <c r="D53" s="99"/>
      <c r="E53" s="99"/>
      <c r="F53" s="99"/>
      <c r="G53" s="99"/>
    </row>
    <row r="54" spans="1:7" s="112" customFormat="1" x14ac:dyDescent="0.2">
      <c r="A54" s="91"/>
      <c r="B54" s="124"/>
      <c r="C54" s="99"/>
      <c r="D54" s="99"/>
      <c r="E54" s="99"/>
      <c r="F54" s="99"/>
      <c r="G54" s="99"/>
    </row>
    <row r="55" spans="1:7" s="112" customFormat="1" x14ac:dyDescent="0.2">
      <c r="A55" s="91"/>
      <c r="B55" s="124"/>
      <c r="C55" s="99"/>
      <c r="D55" s="99"/>
      <c r="E55" s="99"/>
      <c r="F55" s="99"/>
      <c r="G55" s="99"/>
    </row>
    <row r="56" spans="1:7" s="102" customFormat="1" x14ac:dyDescent="0.2">
      <c r="B56" s="125"/>
      <c r="C56" s="101"/>
      <c r="D56" s="101"/>
      <c r="E56" s="71"/>
      <c r="F56" s="71"/>
      <c r="G56" s="71"/>
    </row>
    <row r="57" spans="1:7" s="86" customFormat="1" ht="14.5" customHeight="1" x14ac:dyDescent="0.2">
      <c r="B57" s="127"/>
      <c r="C57" s="99"/>
      <c r="D57" s="99"/>
      <c r="E57" s="99"/>
      <c r="F57" s="99"/>
      <c r="G57" s="99"/>
    </row>
    <row r="58" spans="1:7" s="112" customFormat="1" x14ac:dyDescent="0.2">
      <c r="A58" s="91"/>
      <c r="B58" s="124"/>
      <c r="C58" s="99"/>
      <c r="D58" s="99"/>
      <c r="E58" s="99"/>
      <c r="F58" s="99"/>
      <c r="G58" s="99"/>
    </row>
    <row r="59" spans="1:7" s="112" customFormat="1" x14ac:dyDescent="0.2">
      <c r="A59" s="91"/>
      <c r="B59" s="124"/>
      <c r="C59" s="99"/>
      <c r="D59" s="99"/>
      <c r="E59" s="99"/>
      <c r="F59" s="99"/>
      <c r="G59" s="99"/>
    </row>
    <row r="60" spans="1:7" s="112" customFormat="1" x14ac:dyDescent="0.2">
      <c r="A60" s="91"/>
      <c r="B60" s="124"/>
      <c r="C60" s="99"/>
      <c r="D60" s="99"/>
      <c r="E60" s="99"/>
      <c r="F60" s="99"/>
      <c r="G60" s="99"/>
    </row>
    <row r="61" spans="1:7" s="112" customFormat="1" x14ac:dyDescent="0.2">
      <c r="A61" s="91"/>
      <c r="B61" s="124"/>
      <c r="C61" s="99"/>
      <c r="D61" s="99"/>
      <c r="E61" s="99"/>
      <c r="F61" s="99"/>
      <c r="G61" s="99"/>
    </row>
    <row r="62" spans="1:7" s="102" customFormat="1" x14ac:dyDescent="0.2">
      <c r="B62" s="125"/>
      <c r="C62" s="101"/>
      <c r="D62" s="101"/>
      <c r="E62" s="71"/>
      <c r="F62" s="71"/>
      <c r="G62" s="71"/>
    </row>
    <row r="63" spans="1:7" s="86" customFormat="1" ht="14.5" customHeight="1" x14ac:dyDescent="0.2">
      <c r="B63" s="103"/>
      <c r="C63" s="99"/>
      <c r="D63" s="99"/>
      <c r="E63" s="99"/>
      <c r="F63" s="99"/>
      <c r="G63" s="99"/>
    </row>
    <row r="64" spans="1:7" s="86" customFormat="1" ht="14.5" customHeight="1" x14ac:dyDescent="0.2">
      <c r="B64" s="103"/>
      <c r="C64" s="99"/>
      <c r="D64" s="99"/>
      <c r="E64" s="99"/>
      <c r="F64" s="99"/>
      <c r="G64" s="99"/>
    </row>
    <row r="65" spans="1:7" s="86" customFormat="1" ht="14.5" customHeight="1" x14ac:dyDescent="0.2">
      <c r="B65" s="103"/>
      <c r="C65" s="99"/>
      <c r="D65" s="99"/>
      <c r="E65" s="99"/>
      <c r="F65" s="99"/>
      <c r="G65" s="99"/>
    </row>
    <row r="66" spans="1:7" s="86" customFormat="1" ht="14.5" customHeight="1" x14ac:dyDescent="0.2">
      <c r="B66" s="103"/>
      <c r="C66" s="99"/>
      <c r="D66" s="99"/>
      <c r="E66" s="99"/>
      <c r="F66" s="99"/>
      <c r="G66" s="99"/>
    </row>
    <row r="67" spans="1:7" s="86" customFormat="1" ht="14.5" customHeight="1" x14ac:dyDescent="0.2">
      <c r="B67" s="103"/>
      <c r="C67" s="99"/>
      <c r="D67" s="99"/>
      <c r="E67" s="99"/>
      <c r="F67" s="99"/>
      <c r="G67" s="99"/>
    </row>
    <row r="68" spans="1:7" s="112" customFormat="1" x14ac:dyDescent="0.2">
      <c r="A68" s="91"/>
      <c r="B68" s="103"/>
      <c r="C68" s="99"/>
      <c r="D68" s="99"/>
      <c r="E68" s="99"/>
      <c r="F68" s="99"/>
      <c r="G68" s="99"/>
    </row>
    <row r="69" spans="1:7" s="86" customFormat="1" ht="14.5" customHeight="1" x14ac:dyDescent="0.2">
      <c r="B69" s="103"/>
      <c r="C69" s="99"/>
      <c r="D69" s="99"/>
      <c r="E69" s="99"/>
      <c r="F69" s="99"/>
      <c r="G69" s="99"/>
    </row>
    <row r="70" spans="1:7" s="112" customFormat="1" x14ac:dyDescent="0.2">
      <c r="A70" s="91"/>
      <c r="B70" s="103"/>
      <c r="C70" s="99"/>
      <c r="D70" s="99"/>
      <c r="E70" s="99"/>
      <c r="F70" s="99"/>
      <c r="G70" s="99"/>
    </row>
    <row r="71" spans="1:7" s="112" customFormat="1" x14ac:dyDescent="0.2">
      <c r="A71" s="91"/>
      <c r="B71" s="103"/>
      <c r="C71" s="99"/>
      <c r="D71" s="99"/>
      <c r="E71" s="99"/>
      <c r="F71" s="99"/>
      <c r="G71" s="99"/>
    </row>
    <row r="72" spans="1:7" s="86" customFormat="1" ht="14.5" customHeight="1" x14ac:dyDescent="0.2">
      <c r="B72" s="103"/>
      <c r="C72" s="99"/>
      <c r="D72" s="99"/>
      <c r="E72" s="99"/>
      <c r="F72" s="99"/>
      <c r="G72" s="99"/>
    </row>
    <row r="73" spans="1:7" s="112" customFormat="1" x14ac:dyDescent="0.2">
      <c r="A73" s="91"/>
      <c r="B73" s="103"/>
      <c r="C73" s="99"/>
      <c r="D73" s="99"/>
      <c r="E73" s="99"/>
      <c r="F73" s="99"/>
      <c r="G73" s="99"/>
    </row>
    <row r="74" spans="1:7" s="86" customFormat="1" ht="14.5" customHeight="1" x14ac:dyDescent="0.2">
      <c r="B74" s="103"/>
      <c r="C74" s="99"/>
      <c r="D74" s="99"/>
      <c r="E74" s="99"/>
      <c r="F74" s="99"/>
      <c r="G74" s="99"/>
    </row>
    <row r="75" spans="1:7" s="112" customFormat="1" x14ac:dyDescent="0.2">
      <c r="A75" s="91"/>
      <c r="B75" s="103"/>
      <c r="C75" s="99"/>
      <c r="D75" s="99"/>
      <c r="E75" s="99"/>
      <c r="F75" s="99"/>
      <c r="G75" s="99"/>
    </row>
    <row r="76" spans="1:7" s="112" customFormat="1" x14ac:dyDescent="0.2">
      <c r="A76" s="91"/>
      <c r="B76" s="103"/>
      <c r="C76" s="99"/>
      <c r="D76" s="99"/>
      <c r="E76" s="99"/>
      <c r="F76" s="99"/>
      <c r="G76" s="99"/>
    </row>
    <row r="77" spans="1:7" s="86" customFormat="1" ht="14.5" customHeight="1" x14ac:dyDescent="0.2">
      <c r="B77" s="103"/>
      <c r="C77" s="99"/>
      <c r="D77" s="99"/>
      <c r="E77" s="99"/>
      <c r="F77" s="99"/>
      <c r="G77" s="99"/>
    </row>
    <row r="78" spans="1:7" s="112" customFormat="1" x14ac:dyDescent="0.2">
      <c r="A78" s="91"/>
      <c r="B78" s="103"/>
      <c r="C78" s="99"/>
      <c r="D78" s="99"/>
      <c r="E78" s="99"/>
      <c r="F78" s="99"/>
      <c r="G78" s="99"/>
    </row>
    <row r="79" spans="1:7" s="86" customFormat="1" ht="14.5" customHeight="1" x14ac:dyDescent="0.2">
      <c r="B79" s="103"/>
      <c r="C79" s="99"/>
      <c r="D79" s="99"/>
      <c r="E79" s="99"/>
      <c r="F79" s="99"/>
      <c r="G79" s="99"/>
    </row>
    <row r="80" spans="1:7" s="112" customFormat="1" x14ac:dyDescent="0.2">
      <c r="A80" s="91"/>
      <c r="B80" s="103"/>
      <c r="C80" s="99"/>
      <c r="D80" s="99"/>
      <c r="E80" s="99"/>
      <c r="F80" s="99"/>
      <c r="G80" s="99"/>
    </row>
    <row r="81" spans="1:7" s="112" customFormat="1" x14ac:dyDescent="0.2">
      <c r="A81" s="91"/>
      <c r="B81" s="103"/>
      <c r="C81" s="99"/>
      <c r="D81" s="99"/>
      <c r="E81" s="99"/>
      <c r="F81" s="99"/>
      <c r="G81" s="99"/>
    </row>
    <row r="82" spans="1:7" s="86" customFormat="1" ht="14.5" customHeight="1" x14ac:dyDescent="0.2">
      <c r="B82" s="103"/>
      <c r="C82" s="99"/>
      <c r="D82" s="99"/>
      <c r="E82" s="99"/>
      <c r="F82" s="99"/>
      <c r="G82" s="99"/>
    </row>
    <row r="83" spans="1:7" s="112" customFormat="1" x14ac:dyDescent="0.2">
      <c r="A83" s="91"/>
      <c r="B83" s="124"/>
      <c r="C83" s="99"/>
      <c r="D83" s="99"/>
      <c r="E83" s="99"/>
      <c r="F83" s="99"/>
      <c r="G83" s="99"/>
    </row>
    <row r="84" spans="1:7" s="102" customFormat="1" x14ac:dyDescent="0.2">
      <c r="B84" s="125"/>
      <c r="C84" s="101"/>
      <c r="D84" s="101"/>
      <c r="E84" s="71"/>
      <c r="F84" s="71"/>
      <c r="G84" s="71"/>
    </row>
    <row r="85" spans="1:7" s="86" customFormat="1" ht="14.5" customHeight="1" x14ac:dyDescent="0.2">
      <c r="B85" s="127"/>
      <c r="C85" s="99"/>
      <c r="D85" s="99"/>
      <c r="E85" s="99"/>
      <c r="F85" s="99"/>
      <c r="G85" s="99"/>
    </row>
    <row r="86" spans="1:7" s="112" customFormat="1" x14ac:dyDescent="0.2">
      <c r="A86" s="91"/>
      <c r="B86" s="124"/>
      <c r="C86" s="99"/>
      <c r="D86" s="99"/>
      <c r="E86" s="99"/>
      <c r="F86" s="99"/>
      <c r="G86" s="99"/>
    </row>
    <row r="87" spans="1:7" s="112" customFormat="1" x14ac:dyDescent="0.2">
      <c r="A87" s="91"/>
      <c r="B87" s="124"/>
      <c r="C87" s="99"/>
      <c r="D87" s="99"/>
      <c r="E87" s="99"/>
      <c r="F87" s="99"/>
      <c r="G87" s="99"/>
    </row>
    <row r="88" spans="1:7" s="86" customFormat="1" ht="14.5" customHeight="1" x14ac:dyDescent="0.2">
      <c r="B88" s="127"/>
      <c r="C88" s="99"/>
      <c r="D88" s="99"/>
      <c r="E88" s="99"/>
      <c r="F88" s="99"/>
      <c r="G88" s="99"/>
    </row>
    <row r="89" spans="1:7" s="112" customFormat="1" x14ac:dyDescent="0.2">
      <c r="A89" s="91"/>
      <c r="B89" s="124"/>
      <c r="C89" s="99"/>
      <c r="D89" s="99"/>
      <c r="E89" s="99"/>
      <c r="F89" s="99"/>
      <c r="G89" s="99"/>
    </row>
    <row r="90" spans="1:7" s="112" customFormat="1" x14ac:dyDescent="0.2">
      <c r="A90" s="91"/>
      <c r="B90" s="124"/>
      <c r="C90" s="99"/>
      <c r="D90" s="99"/>
      <c r="E90" s="99"/>
      <c r="F90" s="99"/>
      <c r="G90" s="99"/>
    </row>
    <row r="91" spans="1:7" s="112" customFormat="1" x14ac:dyDescent="0.2">
      <c r="A91" s="91"/>
      <c r="B91" s="124"/>
      <c r="C91" s="99"/>
      <c r="D91" s="99"/>
      <c r="E91" s="99"/>
      <c r="F91" s="99"/>
      <c r="G91" s="99"/>
    </row>
    <row r="92" spans="1:7" s="102" customFormat="1" x14ac:dyDescent="0.2">
      <c r="B92" s="125"/>
      <c r="C92" s="101"/>
      <c r="D92" s="101"/>
      <c r="E92" s="71"/>
      <c r="F92" s="71"/>
      <c r="G92" s="71"/>
    </row>
    <row r="93" spans="1:7" s="86" customFormat="1" ht="14.5" customHeight="1" x14ac:dyDescent="0.2">
      <c r="B93" s="127"/>
      <c r="C93" s="99"/>
      <c r="D93" s="99"/>
      <c r="E93" s="99"/>
      <c r="F93" s="99"/>
      <c r="G93" s="99"/>
    </row>
    <row r="94" spans="1:7" s="112" customFormat="1" x14ac:dyDescent="0.2">
      <c r="A94" s="91"/>
      <c r="B94" s="124"/>
      <c r="C94" s="99"/>
      <c r="D94" s="99"/>
      <c r="E94" s="99"/>
      <c r="F94" s="99"/>
      <c r="G94" s="99"/>
    </row>
    <row r="95" spans="1:7" s="112" customFormat="1" x14ac:dyDescent="0.2">
      <c r="A95" s="91"/>
      <c r="B95" s="124"/>
      <c r="C95" s="99"/>
      <c r="D95" s="99"/>
      <c r="E95" s="99"/>
      <c r="F95" s="99"/>
      <c r="G95" s="99"/>
    </row>
    <row r="96" spans="1:7" s="112" customFormat="1" x14ac:dyDescent="0.2">
      <c r="A96" s="91"/>
      <c r="B96" s="124"/>
      <c r="C96" s="99"/>
      <c r="D96" s="99"/>
      <c r="E96" s="99"/>
      <c r="F96" s="99"/>
      <c r="G96" s="99"/>
    </row>
    <row r="97" spans="1:7" s="102" customFormat="1" x14ac:dyDescent="0.2">
      <c r="B97" s="125"/>
      <c r="C97" s="101"/>
      <c r="D97" s="101"/>
      <c r="E97" s="71"/>
      <c r="F97" s="71"/>
      <c r="G97" s="71"/>
    </row>
    <row r="98" spans="1:7" s="86" customFormat="1" ht="14.5" customHeight="1" x14ac:dyDescent="0.2">
      <c r="B98" s="127"/>
      <c r="C98" s="99"/>
      <c r="D98" s="99"/>
      <c r="E98" s="99"/>
      <c r="F98" s="99"/>
      <c r="G98" s="99"/>
    </row>
    <row r="99" spans="1:7" s="112" customFormat="1" x14ac:dyDescent="0.2">
      <c r="A99" s="91"/>
      <c r="B99" s="124"/>
      <c r="C99" s="99"/>
      <c r="D99" s="99"/>
      <c r="E99" s="99"/>
      <c r="F99" s="99"/>
      <c r="G99" s="99"/>
    </row>
    <row r="100" spans="1:7" s="112" customFormat="1" x14ac:dyDescent="0.2">
      <c r="A100" s="91"/>
      <c r="B100" s="124"/>
      <c r="C100" s="99"/>
      <c r="D100" s="99"/>
      <c r="E100" s="99"/>
      <c r="F100" s="99"/>
      <c r="G100" s="99"/>
    </row>
    <row r="101" spans="1:7" s="112" customFormat="1" x14ac:dyDescent="0.2">
      <c r="A101" s="91"/>
      <c r="B101" s="124"/>
      <c r="C101" s="99"/>
      <c r="D101" s="99"/>
      <c r="E101" s="99"/>
      <c r="F101" s="99"/>
      <c r="G101" s="99"/>
    </row>
    <row r="102" spans="1:7" s="102" customFormat="1" x14ac:dyDescent="0.2">
      <c r="B102" s="125"/>
      <c r="C102" s="101"/>
      <c r="D102" s="101"/>
      <c r="E102" s="71"/>
      <c r="F102" s="71"/>
      <c r="G102" s="71"/>
    </row>
    <row r="103" spans="1:7" s="112" customFormat="1" x14ac:dyDescent="0.2">
      <c r="A103" s="91"/>
      <c r="B103" s="124"/>
      <c r="C103" s="99"/>
      <c r="D103" s="99"/>
      <c r="E103" s="99"/>
      <c r="F103" s="99"/>
      <c r="G103" s="99"/>
    </row>
    <row r="104" spans="1:7" s="86" customFormat="1" ht="14.5" customHeight="1" x14ac:dyDescent="0.2">
      <c r="B104" s="127"/>
      <c r="C104" s="99"/>
      <c r="D104" s="99"/>
      <c r="E104" s="99"/>
      <c r="F104" s="99"/>
      <c r="G104" s="99"/>
    </row>
    <row r="105" spans="1:7" s="112" customFormat="1" x14ac:dyDescent="0.2">
      <c r="A105" s="91"/>
      <c r="B105" s="124"/>
      <c r="C105" s="99"/>
      <c r="D105" s="99"/>
      <c r="E105" s="99"/>
      <c r="F105" s="99"/>
      <c r="G105" s="99"/>
    </row>
    <row r="106" spans="1:7" s="112" customFormat="1" x14ac:dyDescent="0.2">
      <c r="A106" s="91"/>
      <c r="B106" s="124"/>
      <c r="C106" s="99"/>
      <c r="D106" s="99"/>
      <c r="E106" s="99"/>
      <c r="F106" s="99"/>
      <c r="G106" s="99"/>
    </row>
    <row r="107" spans="1:7" s="112" customFormat="1" x14ac:dyDescent="0.2">
      <c r="A107" s="91"/>
      <c r="B107" s="124"/>
      <c r="C107" s="99"/>
      <c r="D107" s="99"/>
      <c r="E107" s="99"/>
      <c r="F107" s="99"/>
      <c r="G107" s="99"/>
    </row>
    <row r="108" spans="1:7" s="112" customFormat="1" x14ac:dyDescent="0.2">
      <c r="A108" s="91"/>
      <c r="B108" s="124"/>
      <c r="C108" s="99"/>
      <c r="D108" s="99"/>
      <c r="E108" s="99"/>
      <c r="F108" s="99"/>
      <c r="G108" s="99"/>
    </row>
    <row r="109" spans="1:7" s="102" customFormat="1" x14ac:dyDescent="0.2">
      <c r="B109" s="125"/>
      <c r="C109" s="101"/>
      <c r="D109" s="101"/>
      <c r="E109" s="71"/>
      <c r="F109" s="71"/>
      <c r="G109" s="71"/>
    </row>
    <row r="110" spans="1:7" s="112" customFormat="1" x14ac:dyDescent="0.2">
      <c r="A110" s="91"/>
      <c r="B110" s="124"/>
      <c r="C110" s="99"/>
      <c r="D110" s="99"/>
      <c r="E110" s="99"/>
      <c r="F110" s="99"/>
      <c r="G110" s="99"/>
    </row>
    <row r="111" spans="1:7" s="86" customFormat="1" ht="14.5" customHeight="1" x14ac:dyDescent="0.2">
      <c r="B111" s="127"/>
      <c r="C111" s="99"/>
      <c r="D111" s="99"/>
      <c r="E111" s="99"/>
      <c r="F111" s="99"/>
      <c r="G111" s="99"/>
    </row>
    <row r="112" spans="1:7" s="112" customFormat="1" x14ac:dyDescent="0.2">
      <c r="A112" s="91"/>
      <c r="B112" s="124"/>
      <c r="C112" s="99"/>
      <c r="D112" s="99"/>
      <c r="E112" s="99"/>
      <c r="F112" s="99"/>
      <c r="G112" s="99"/>
    </row>
    <row r="113" spans="1:7" s="112" customFormat="1" x14ac:dyDescent="0.2">
      <c r="A113" s="91"/>
      <c r="B113" s="124"/>
      <c r="C113" s="99"/>
      <c r="D113" s="99"/>
      <c r="E113" s="99"/>
      <c r="F113" s="99"/>
      <c r="G113" s="99"/>
    </row>
    <row r="114" spans="1:7" s="86" customFormat="1" ht="14.5" customHeight="1" x14ac:dyDescent="0.2">
      <c r="B114" s="127"/>
      <c r="C114" s="99"/>
      <c r="D114" s="99"/>
      <c r="E114" s="99"/>
      <c r="F114" s="99"/>
      <c r="G114" s="99"/>
    </row>
    <row r="115" spans="1:7" s="112" customFormat="1" x14ac:dyDescent="0.2">
      <c r="A115" s="91"/>
      <c r="B115" s="124"/>
      <c r="C115" s="99"/>
      <c r="D115" s="99"/>
      <c r="E115" s="99"/>
      <c r="F115" s="99"/>
      <c r="G115" s="99"/>
    </row>
    <row r="116" spans="1:7" s="112" customFormat="1" x14ac:dyDescent="0.2">
      <c r="A116" s="91"/>
      <c r="B116" s="124"/>
      <c r="C116" s="99"/>
      <c r="D116" s="99"/>
      <c r="E116" s="99"/>
      <c r="F116" s="99"/>
      <c r="G116" s="99"/>
    </row>
    <row r="117" spans="1:7" s="112" customFormat="1" x14ac:dyDescent="0.2">
      <c r="A117" s="91"/>
      <c r="B117" s="124"/>
      <c r="C117" s="99"/>
      <c r="D117" s="99"/>
      <c r="E117" s="99"/>
      <c r="F117" s="99"/>
      <c r="G117" s="99"/>
    </row>
    <row r="118" spans="1:7" s="112" customFormat="1" x14ac:dyDescent="0.2">
      <c r="A118" s="91"/>
      <c r="B118" s="124"/>
      <c r="C118" s="99"/>
      <c r="D118" s="99"/>
      <c r="E118" s="99"/>
      <c r="F118" s="99"/>
      <c r="G118" s="99"/>
    </row>
    <row r="119" spans="1:7" s="102" customFormat="1" x14ac:dyDescent="0.2">
      <c r="B119" s="125"/>
      <c r="C119" s="101"/>
      <c r="D119" s="101"/>
      <c r="E119" s="71"/>
      <c r="F119" s="71"/>
      <c r="G119" s="71"/>
    </row>
    <row r="120" spans="1:7" s="86" customFormat="1" ht="14.5" customHeight="1" x14ac:dyDescent="0.2">
      <c r="B120" s="127"/>
      <c r="C120" s="99"/>
      <c r="D120" s="99"/>
      <c r="E120" s="99"/>
      <c r="F120" s="99"/>
      <c r="G120" s="99"/>
    </row>
    <row r="121" spans="1:7" s="112" customFormat="1" x14ac:dyDescent="0.2">
      <c r="A121" s="91"/>
      <c r="B121" s="124"/>
      <c r="C121" s="99"/>
      <c r="D121" s="99"/>
      <c r="E121" s="99"/>
      <c r="F121" s="99"/>
      <c r="G121" s="99"/>
    </row>
    <row r="122" spans="1:7" s="86" customFormat="1" ht="14.5" customHeight="1" x14ac:dyDescent="0.2">
      <c r="B122" s="127"/>
      <c r="C122" s="99"/>
      <c r="D122" s="99"/>
      <c r="E122" s="99"/>
      <c r="F122" s="99"/>
      <c r="G122" s="99"/>
    </row>
    <row r="123" spans="1:7" s="112" customFormat="1" x14ac:dyDescent="0.2">
      <c r="A123" s="91"/>
      <c r="B123" s="124"/>
      <c r="C123" s="99"/>
      <c r="D123" s="99"/>
      <c r="E123" s="99"/>
      <c r="F123" s="99"/>
      <c r="G123" s="99"/>
    </row>
    <row r="124" spans="1:7" s="112" customFormat="1" x14ac:dyDescent="0.2">
      <c r="A124" s="91"/>
      <c r="B124" s="124"/>
      <c r="C124" s="99"/>
      <c r="D124" s="99"/>
      <c r="E124" s="99"/>
      <c r="F124" s="99"/>
      <c r="G124" s="99"/>
    </row>
    <row r="125" spans="1:7" s="112" customFormat="1" x14ac:dyDescent="0.2">
      <c r="A125" s="91"/>
      <c r="B125" s="124"/>
      <c r="C125" s="99"/>
      <c r="D125" s="99"/>
      <c r="E125" s="99"/>
      <c r="F125" s="99"/>
      <c r="G125" s="99"/>
    </row>
    <row r="126" spans="1:7" s="102" customFormat="1" x14ac:dyDescent="0.2">
      <c r="B126" s="125"/>
      <c r="C126" s="101"/>
      <c r="D126" s="101"/>
      <c r="E126" s="71"/>
      <c r="F126" s="71"/>
      <c r="G126" s="71"/>
    </row>
    <row r="127" spans="1:7" s="112" customFormat="1" x14ac:dyDescent="0.2">
      <c r="A127" s="91"/>
      <c r="B127" s="124"/>
      <c r="C127" s="99"/>
      <c r="D127" s="99"/>
      <c r="E127" s="99"/>
      <c r="F127" s="99"/>
      <c r="G127" s="99"/>
    </row>
    <row r="128" spans="1:7" s="86" customFormat="1" ht="14.5" customHeight="1" x14ac:dyDescent="0.2">
      <c r="B128" s="127"/>
      <c r="C128" s="99"/>
      <c r="D128" s="99"/>
      <c r="E128" s="99"/>
      <c r="F128" s="99"/>
      <c r="G128" s="99"/>
    </row>
    <row r="129" spans="1:7" s="112" customFormat="1" x14ac:dyDescent="0.2">
      <c r="A129" s="91"/>
      <c r="B129" s="124"/>
      <c r="C129" s="99"/>
      <c r="D129" s="99"/>
      <c r="E129" s="99"/>
      <c r="F129" s="99"/>
      <c r="G129" s="99"/>
    </row>
    <row r="130" spans="1:7" s="112" customFormat="1" x14ac:dyDescent="0.2">
      <c r="A130" s="91"/>
      <c r="B130" s="124"/>
      <c r="C130" s="99"/>
      <c r="D130" s="99"/>
      <c r="E130" s="99"/>
      <c r="F130" s="99"/>
      <c r="G130" s="99"/>
    </row>
    <row r="131" spans="1:7" s="86" customFormat="1" ht="14.5" customHeight="1" x14ac:dyDescent="0.2">
      <c r="B131" s="127"/>
      <c r="C131" s="99"/>
      <c r="D131" s="99"/>
      <c r="E131" s="99"/>
      <c r="F131" s="99"/>
      <c r="G131" s="99"/>
    </row>
    <row r="132" spans="1:7" s="112" customFormat="1" x14ac:dyDescent="0.2">
      <c r="A132" s="91"/>
      <c r="B132" s="124"/>
      <c r="C132" s="99"/>
      <c r="D132" s="99"/>
      <c r="E132" s="99"/>
      <c r="F132" s="99"/>
      <c r="G132" s="99"/>
    </row>
    <row r="133" spans="1:7" s="112" customFormat="1" x14ac:dyDescent="0.2">
      <c r="A133" s="91"/>
      <c r="B133" s="124"/>
      <c r="C133" s="99"/>
      <c r="D133" s="99"/>
      <c r="E133" s="99"/>
      <c r="F133" s="99"/>
      <c r="G133" s="99"/>
    </row>
    <row r="134" spans="1:7" s="112" customFormat="1" x14ac:dyDescent="0.2">
      <c r="A134" s="91"/>
      <c r="B134" s="124"/>
      <c r="C134" s="99"/>
      <c r="D134" s="99"/>
      <c r="E134" s="99"/>
      <c r="F134" s="99"/>
      <c r="G134" s="99"/>
    </row>
    <row r="135" spans="1:7" s="105" customFormat="1" ht="18" x14ac:dyDescent="0.2">
      <c r="B135" s="128"/>
      <c r="C135" s="101"/>
      <c r="D135" s="101"/>
      <c r="E135" s="71"/>
      <c r="F135" s="71"/>
      <c r="G135" s="129"/>
    </row>
    <row r="136" spans="1:7" s="112" customFormat="1" x14ac:dyDescent="0.2">
      <c r="A136" s="91"/>
      <c r="B136" s="124"/>
      <c r="C136" s="99"/>
      <c r="D136" s="99"/>
      <c r="E136" s="99"/>
      <c r="F136" s="99"/>
      <c r="G136" s="99"/>
    </row>
    <row r="137" spans="1:7" s="105" customFormat="1" ht="18" x14ac:dyDescent="0.2">
      <c r="B137" s="128"/>
      <c r="C137" s="101"/>
      <c r="D137" s="101"/>
      <c r="E137" s="129"/>
      <c r="F137" s="129"/>
      <c r="G137" s="71"/>
    </row>
    <row r="138" spans="1:7" s="105" customFormat="1" ht="15.5" customHeight="1" x14ac:dyDescent="0.2">
      <c r="B138" s="128"/>
      <c r="C138" s="101"/>
      <c r="D138" s="101"/>
      <c r="E138" s="129"/>
      <c r="F138" s="129"/>
      <c r="G138" s="71"/>
    </row>
    <row r="139" spans="1:7" s="105" customFormat="1" ht="18" x14ac:dyDescent="0.2">
      <c r="B139" s="128"/>
      <c r="C139" s="101"/>
      <c r="D139" s="101"/>
      <c r="E139" s="129"/>
      <c r="F139" s="129"/>
      <c r="G139" s="71"/>
    </row>
    <row r="140" spans="1:7" s="112" customFormat="1" ht="12.5" customHeight="1" x14ac:dyDescent="0.2">
      <c r="A140" s="91"/>
      <c r="B140" s="130"/>
      <c r="C140" s="99"/>
      <c r="D140" s="99"/>
      <c r="E140" s="99"/>
      <c r="F140" s="99"/>
      <c r="G140" s="99"/>
    </row>
    <row r="141" spans="1:7" s="74" customFormat="1" ht="18" x14ac:dyDescent="0.2">
      <c r="B141" s="131"/>
      <c r="C141" s="101"/>
      <c r="D141" s="101"/>
      <c r="E141" s="101"/>
      <c r="F141" s="101"/>
      <c r="G141" s="129"/>
    </row>
    <row r="142" spans="1:7" s="112" customFormat="1" ht="12.5" customHeight="1" x14ac:dyDescent="0.2">
      <c r="A142" s="91"/>
      <c r="B142" s="130"/>
      <c r="C142" s="99"/>
      <c r="D142" s="99"/>
      <c r="E142" s="99"/>
      <c r="F142" s="99"/>
      <c r="G142" s="99"/>
    </row>
    <row r="143" spans="1:7" s="74" customFormat="1" ht="18" x14ac:dyDescent="0.2">
      <c r="B143" s="131"/>
      <c r="C143" s="101"/>
      <c r="D143" s="101"/>
      <c r="E143" s="101"/>
      <c r="F143" s="101"/>
      <c r="G143" s="129"/>
    </row>
    <row r="144" spans="1:7" s="112" customFormat="1" ht="12.5" customHeight="1" x14ac:dyDescent="0.2">
      <c r="A144" s="91"/>
      <c r="B144" s="130"/>
      <c r="C144" s="99"/>
      <c r="D144" s="99"/>
      <c r="E144" s="99"/>
      <c r="F144" s="99"/>
      <c r="G144" s="99"/>
    </row>
    <row r="145" spans="1:7" s="112" customFormat="1" ht="18" x14ac:dyDescent="0.2">
      <c r="A145" s="91"/>
      <c r="B145" s="131"/>
      <c r="C145" s="71"/>
      <c r="D145" s="71"/>
      <c r="E145" s="71"/>
      <c r="F145" s="71"/>
      <c r="G145" s="129"/>
    </row>
    <row r="146" spans="1:7" s="112" customFormat="1" ht="12.5" customHeight="1" x14ac:dyDescent="0.2">
      <c r="A146" s="91"/>
      <c r="B146" s="130"/>
      <c r="C146" s="99"/>
      <c r="D146" s="99"/>
      <c r="E146" s="99"/>
      <c r="F146" s="99"/>
      <c r="G146" s="99"/>
    </row>
    <row r="147" spans="1:7" s="112" customFormat="1" x14ac:dyDescent="0.2">
      <c r="A147" s="91"/>
      <c r="B147" s="124"/>
      <c r="C147" s="99"/>
      <c r="D147" s="99"/>
      <c r="E147" s="99"/>
      <c r="F147" s="99"/>
      <c r="G147" s="99"/>
    </row>
    <row r="148" spans="1:7" s="112" customFormat="1" x14ac:dyDescent="0.2">
      <c r="A148" s="91"/>
      <c r="B148" s="124"/>
      <c r="C148" s="99"/>
      <c r="D148" s="99"/>
      <c r="E148" s="99"/>
      <c r="F148" s="99"/>
      <c r="G148" s="99"/>
    </row>
    <row r="149" spans="1:7" s="112" customFormat="1" x14ac:dyDescent="0.2">
      <c r="A149" s="91"/>
      <c r="B149" s="124"/>
      <c r="C149" s="99"/>
      <c r="D149" s="99"/>
      <c r="E149" s="99"/>
      <c r="F149" s="99"/>
      <c r="G149" s="99"/>
    </row>
    <row r="150" spans="1:7" s="102" customFormat="1" x14ac:dyDescent="0.2">
      <c r="B150" s="125"/>
      <c r="C150" s="71"/>
      <c r="D150" s="71"/>
      <c r="E150" s="71"/>
      <c r="F150" s="71"/>
      <c r="G150" s="71"/>
    </row>
    <row r="151" spans="1:7" s="112" customFormat="1" x14ac:dyDescent="0.2">
      <c r="A151" s="91"/>
      <c r="B151" s="130"/>
      <c r="C151" s="99"/>
      <c r="D151" s="99"/>
      <c r="E151" s="99"/>
      <c r="F151" s="99"/>
      <c r="G151" s="99"/>
    </row>
    <row r="152" spans="1:7" s="112" customFormat="1" x14ac:dyDescent="0.2">
      <c r="A152" s="91"/>
      <c r="B152" s="130"/>
      <c r="C152" s="99"/>
      <c r="D152" s="99"/>
      <c r="E152" s="99"/>
      <c r="F152" s="99"/>
      <c r="G152" s="99"/>
    </row>
    <row r="153" spans="1:7" s="112" customFormat="1" x14ac:dyDescent="0.2">
      <c r="A153" s="91"/>
      <c r="B153" s="130"/>
      <c r="C153" s="99"/>
      <c r="D153" s="99"/>
      <c r="E153" s="99"/>
      <c r="F153" s="99"/>
      <c r="G153" s="99"/>
    </row>
    <row r="154" spans="1:7" s="112" customFormat="1" x14ac:dyDescent="0.2">
      <c r="A154" s="91"/>
      <c r="B154" s="130"/>
      <c r="C154" s="99"/>
      <c r="D154" s="99"/>
      <c r="E154" s="99"/>
      <c r="F154" s="99"/>
      <c r="G154" s="99"/>
    </row>
    <row r="155" spans="1:7" s="112" customFormat="1" x14ac:dyDescent="0.2">
      <c r="A155" s="91"/>
      <c r="B155" s="130"/>
      <c r="C155" s="99"/>
      <c r="D155" s="99"/>
      <c r="E155" s="99"/>
      <c r="F155" s="99"/>
      <c r="G155" s="99"/>
    </row>
    <row r="156" spans="1:7" s="112" customFormat="1" x14ac:dyDescent="0.2">
      <c r="A156" s="91"/>
      <c r="B156" s="130"/>
      <c r="C156" s="99"/>
      <c r="D156" s="99"/>
      <c r="E156" s="99"/>
      <c r="F156" s="99"/>
      <c r="G156" s="99"/>
    </row>
    <row r="157" spans="1:7" s="112" customFormat="1" x14ac:dyDescent="0.2">
      <c r="A157" s="91"/>
      <c r="B157" s="130"/>
      <c r="C157" s="99"/>
      <c r="D157" s="99"/>
      <c r="E157" s="99"/>
      <c r="F157" s="99"/>
      <c r="G157" s="99"/>
    </row>
    <row r="158" spans="1:7" s="112" customFormat="1" x14ac:dyDescent="0.2">
      <c r="A158" s="91"/>
      <c r="B158" s="130"/>
      <c r="C158" s="99"/>
      <c r="D158" s="99"/>
      <c r="E158" s="99"/>
      <c r="F158" s="99"/>
      <c r="G158" s="99"/>
    </row>
    <row r="159" spans="1:7" s="112" customFormat="1" x14ac:dyDescent="0.2">
      <c r="A159" s="91"/>
      <c r="B159" s="130"/>
      <c r="C159" s="99"/>
      <c r="D159" s="99"/>
      <c r="E159" s="99"/>
      <c r="F159" s="99"/>
      <c r="G159" s="99"/>
    </row>
    <row r="160" spans="1:7" s="112" customFormat="1" x14ac:dyDescent="0.2">
      <c r="A160" s="91"/>
      <c r="B160" s="130"/>
      <c r="C160" s="99"/>
      <c r="D160" s="99"/>
      <c r="E160" s="99"/>
      <c r="F160" s="99"/>
      <c r="G160" s="99"/>
    </row>
    <row r="161" spans="1:74" s="112" customFormat="1" x14ac:dyDescent="0.2">
      <c r="A161" s="91"/>
      <c r="B161" s="130"/>
      <c r="C161" s="99"/>
      <c r="D161" s="99"/>
      <c r="E161" s="99"/>
      <c r="F161" s="99"/>
      <c r="G161" s="99"/>
    </row>
    <row r="162" spans="1:74" s="112" customFormat="1" x14ac:dyDescent="0.2">
      <c r="A162" s="91"/>
      <c r="B162" s="130"/>
      <c r="C162" s="99"/>
      <c r="D162" s="99"/>
      <c r="E162" s="99"/>
      <c r="F162" s="99"/>
      <c r="G162" s="99"/>
    </row>
    <row r="163" spans="1:74" s="112" customFormat="1" x14ac:dyDescent="0.2">
      <c r="A163" s="91"/>
      <c r="B163" s="130"/>
      <c r="C163" s="99"/>
      <c r="D163" s="99"/>
      <c r="E163" s="99"/>
      <c r="F163" s="99"/>
      <c r="G163" s="99"/>
    </row>
    <row r="164" spans="1:74" s="112" customFormat="1" x14ac:dyDescent="0.2">
      <c r="A164" s="91"/>
      <c r="B164" s="130"/>
      <c r="C164" s="99"/>
      <c r="D164" s="99"/>
      <c r="E164" s="99"/>
      <c r="F164" s="99"/>
      <c r="G164" s="99"/>
    </row>
    <row r="165" spans="1:74" s="112" customFormat="1" x14ac:dyDescent="0.2">
      <c r="A165" s="91"/>
      <c r="B165" s="130"/>
      <c r="C165" s="99"/>
      <c r="D165" s="99"/>
      <c r="E165" s="99"/>
      <c r="F165" s="99"/>
      <c r="G165" s="99"/>
    </row>
    <row r="166" spans="1:74" s="99" customFormat="1" x14ac:dyDescent="0.2">
      <c r="A166" s="91"/>
      <c r="B166" s="130"/>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c r="BG166" s="112"/>
      <c r="BH166" s="112"/>
      <c r="BI166" s="112"/>
      <c r="BJ166" s="112"/>
      <c r="BK166" s="112"/>
      <c r="BL166" s="112"/>
      <c r="BM166" s="112"/>
      <c r="BN166" s="112"/>
      <c r="BO166" s="112"/>
      <c r="BP166" s="112"/>
      <c r="BQ166" s="112"/>
      <c r="BR166" s="112"/>
      <c r="BS166" s="112"/>
      <c r="BT166" s="112"/>
      <c r="BU166" s="112"/>
      <c r="BV166" s="112"/>
    </row>
    <row r="167" spans="1:74" s="99" customFormat="1" x14ac:dyDescent="0.2">
      <c r="A167" s="91"/>
      <c r="B167" s="130"/>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c r="BG167" s="112"/>
      <c r="BH167" s="112"/>
      <c r="BI167" s="112"/>
      <c r="BJ167" s="112"/>
      <c r="BK167" s="112"/>
      <c r="BL167" s="112"/>
      <c r="BM167" s="112"/>
      <c r="BN167" s="112"/>
      <c r="BO167" s="112"/>
      <c r="BP167" s="112"/>
      <c r="BQ167" s="112"/>
      <c r="BR167" s="112"/>
      <c r="BS167" s="112"/>
      <c r="BT167" s="112"/>
      <c r="BU167" s="112"/>
      <c r="BV167" s="112"/>
    </row>
    <row r="168" spans="1:74" s="99" customFormat="1" x14ac:dyDescent="0.2">
      <c r="A168" s="91"/>
      <c r="B168" s="130"/>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c r="BB168" s="112"/>
      <c r="BC168" s="112"/>
      <c r="BD168" s="112"/>
      <c r="BE168" s="112"/>
      <c r="BF168" s="112"/>
      <c r="BG168" s="112"/>
      <c r="BH168" s="112"/>
      <c r="BI168" s="112"/>
      <c r="BJ168" s="112"/>
      <c r="BK168" s="112"/>
      <c r="BL168" s="112"/>
      <c r="BM168" s="112"/>
      <c r="BN168" s="112"/>
      <c r="BO168" s="112"/>
      <c r="BP168" s="112"/>
      <c r="BQ168" s="112"/>
      <c r="BR168" s="112"/>
      <c r="BS168" s="112"/>
      <c r="BT168" s="112"/>
      <c r="BU168" s="112"/>
      <c r="BV168" s="112"/>
    </row>
    <row r="169" spans="1:74" s="99" customFormat="1" x14ac:dyDescent="0.2">
      <c r="A169" s="91"/>
      <c r="B169" s="130"/>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c r="AY169" s="112"/>
      <c r="AZ169" s="112"/>
      <c r="BA169" s="112"/>
      <c r="BB169" s="112"/>
      <c r="BC169" s="112"/>
      <c r="BD169" s="112"/>
      <c r="BE169" s="112"/>
      <c r="BF169" s="112"/>
      <c r="BG169" s="112"/>
      <c r="BH169" s="112"/>
      <c r="BI169" s="112"/>
      <c r="BJ169" s="112"/>
      <c r="BK169" s="112"/>
      <c r="BL169" s="112"/>
      <c r="BM169" s="112"/>
      <c r="BN169" s="112"/>
      <c r="BO169" s="112"/>
      <c r="BP169" s="112"/>
      <c r="BQ169" s="112"/>
      <c r="BR169" s="112"/>
      <c r="BS169" s="112"/>
      <c r="BT169" s="112"/>
      <c r="BU169" s="112"/>
      <c r="BV169" s="112"/>
    </row>
    <row r="170" spans="1:74" s="99" customFormat="1" x14ac:dyDescent="0.2">
      <c r="A170" s="91"/>
      <c r="B170" s="130"/>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c r="BB170" s="112"/>
      <c r="BC170" s="112"/>
      <c r="BD170" s="112"/>
      <c r="BE170" s="112"/>
      <c r="BF170" s="112"/>
      <c r="BG170" s="112"/>
      <c r="BH170" s="112"/>
      <c r="BI170" s="112"/>
      <c r="BJ170" s="112"/>
      <c r="BK170" s="112"/>
      <c r="BL170" s="112"/>
      <c r="BM170" s="112"/>
      <c r="BN170" s="112"/>
      <c r="BO170" s="112"/>
      <c r="BP170" s="112"/>
      <c r="BQ170" s="112"/>
      <c r="BR170" s="112"/>
      <c r="BS170" s="112"/>
      <c r="BT170" s="112"/>
      <c r="BU170" s="112"/>
      <c r="BV170" s="112"/>
    </row>
    <row r="171" spans="1:74" s="99" customFormat="1" x14ac:dyDescent="0.2">
      <c r="A171" s="91"/>
      <c r="B171" s="130"/>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c r="AY171" s="112"/>
      <c r="AZ171" s="112"/>
      <c r="BA171" s="112"/>
      <c r="BB171" s="112"/>
      <c r="BC171" s="112"/>
      <c r="BD171" s="112"/>
      <c r="BE171" s="112"/>
      <c r="BF171" s="112"/>
      <c r="BG171" s="112"/>
      <c r="BH171" s="112"/>
      <c r="BI171" s="112"/>
      <c r="BJ171" s="112"/>
      <c r="BK171" s="112"/>
      <c r="BL171" s="112"/>
      <c r="BM171" s="112"/>
      <c r="BN171" s="112"/>
      <c r="BO171" s="112"/>
      <c r="BP171" s="112"/>
      <c r="BQ171" s="112"/>
      <c r="BR171" s="112"/>
      <c r="BS171" s="112"/>
      <c r="BT171" s="112"/>
      <c r="BU171" s="112"/>
      <c r="BV171" s="112"/>
    </row>
    <row r="172" spans="1:74" s="99" customFormat="1" x14ac:dyDescent="0.2">
      <c r="A172" s="91"/>
      <c r="B172" s="130"/>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c r="AO172" s="112"/>
      <c r="AP172" s="112"/>
      <c r="AQ172" s="112"/>
      <c r="AR172" s="112"/>
      <c r="AS172" s="112"/>
      <c r="AT172" s="112"/>
      <c r="AU172" s="112"/>
      <c r="AV172" s="112"/>
      <c r="AW172" s="112"/>
      <c r="AX172" s="112"/>
      <c r="AY172" s="112"/>
      <c r="AZ172" s="112"/>
      <c r="BA172" s="112"/>
      <c r="BB172" s="112"/>
      <c r="BC172" s="112"/>
      <c r="BD172" s="112"/>
      <c r="BE172" s="112"/>
      <c r="BF172" s="112"/>
      <c r="BG172" s="112"/>
      <c r="BH172" s="112"/>
      <c r="BI172" s="112"/>
      <c r="BJ172" s="112"/>
      <c r="BK172" s="112"/>
      <c r="BL172" s="112"/>
      <c r="BM172" s="112"/>
      <c r="BN172" s="112"/>
      <c r="BO172" s="112"/>
      <c r="BP172" s="112"/>
      <c r="BQ172" s="112"/>
      <c r="BR172" s="112"/>
      <c r="BS172" s="112"/>
      <c r="BT172" s="112"/>
      <c r="BU172" s="112"/>
      <c r="BV172" s="112"/>
    </row>
    <row r="173" spans="1:74" s="99" customFormat="1" x14ac:dyDescent="0.2">
      <c r="A173" s="91"/>
      <c r="B173" s="130"/>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c r="AO173" s="112"/>
      <c r="AP173" s="112"/>
      <c r="AQ173" s="112"/>
      <c r="AR173" s="112"/>
      <c r="AS173" s="112"/>
      <c r="AT173" s="112"/>
      <c r="AU173" s="112"/>
      <c r="AV173" s="112"/>
      <c r="AW173" s="112"/>
      <c r="AX173" s="112"/>
      <c r="AY173" s="112"/>
      <c r="AZ173" s="112"/>
      <c r="BA173" s="112"/>
      <c r="BB173" s="112"/>
      <c r="BC173" s="112"/>
      <c r="BD173" s="112"/>
      <c r="BE173" s="112"/>
      <c r="BF173" s="112"/>
      <c r="BG173" s="112"/>
      <c r="BH173" s="112"/>
      <c r="BI173" s="112"/>
      <c r="BJ173" s="112"/>
      <c r="BK173" s="112"/>
      <c r="BL173" s="112"/>
      <c r="BM173" s="112"/>
      <c r="BN173" s="112"/>
      <c r="BO173" s="112"/>
      <c r="BP173" s="112"/>
      <c r="BQ173" s="112"/>
      <c r="BR173" s="112"/>
      <c r="BS173" s="112"/>
      <c r="BT173" s="112"/>
      <c r="BU173" s="112"/>
      <c r="BV173" s="112"/>
    </row>
    <row r="174" spans="1:74" s="99" customFormat="1" x14ac:dyDescent="0.2">
      <c r="A174" s="91"/>
      <c r="B174" s="130"/>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c r="AO174" s="112"/>
      <c r="AP174" s="112"/>
      <c r="AQ174" s="112"/>
      <c r="AR174" s="112"/>
      <c r="AS174" s="112"/>
      <c r="AT174" s="112"/>
      <c r="AU174" s="112"/>
      <c r="AV174" s="112"/>
      <c r="AW174" s="112"/>
      <c r="AX174" s="112"/>
      <c r="AY174" s="112"/>
      <c r="AZ174" s="112"/>
      <c r="BA174" s="112"/>
      <c r="BB174" s="112"/>
      <c r="BC174" s="112"/>
      <c r="BD174" s="112"/>
      <c r="BE174" s="112"/>
      <c r="BF174" s="112"/>
      <c r="BG174" s="112"/>
      <c r="BH174" s="112"/>
      <c r="BI174" s="112"/>
      <c r="BJ174" s="112"/>
      <c r="BK174" s="112"/>
      <c r="BL174" s="112"/>
      <c r="BM174" s="112"/>
      <c r="BN174" s="112"/>
      <c r="BO174" s="112"/>
      <c r="BP174" s="112"/>
      <c r="BQ174" s="112"/>
      <c r="BR174" s="112"/>
      <c r="BS174" s="112"/>
      <c r="BT174" s="112"/>
      <c r="BU174" s="112"/>
      <c r="BV174" s="112"/>
    </row>
    <row r="175" spans="1:74" s="99" customFormat="1" x14ac:dyDescent="0.2">
      <c r="A175" s="91"/>
      <c r="B175" s="130"/>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c r="AO175" s="112"/>
      <c r="AP175" s="112"/>
      <c r="AQ175" s="112"/>
      <c r="AR175" s="112"/>
      <c r="AS175" s="112"/>
      <c r="AT175" s="112"/>
      <c r="AU175" s="112"/>
      <c r="AV175" s="112"/>
      <c r="AW175" s="112"/>
      <c r="AX175" s="112"/>
      <c r="AY175" s="112"/>
      <c r="AZ175" s="112"/>
      <c r="BA175" s="112"/>
      <c r="BB175" s="112"/>
      <c r="BC175" s="112"/>
      <c r="BD175" s="112"/>
      <c r="BE175" s="112"/>
      <c r="BF175" s="112"/>
      <c r="BG175" s="112"/>
      <c r="BH175" s="112"/>
      <c r="BI175" s="112"/>
      <c r="BJ175" s="112"/>
      <c r="BK175" s="112"/>
      <c r="BL175" s="112"/>
      <c r="BM175" s="112"/>
      <c r="BN175" s="112"/>
      <c r="BO175" s="112"/>
      <c r="BP175" s="112"/>
      <c r="BQ175" s="112"/>
      <c r="BR175" s="112"/>
      <c r="BS175" s="112"/>
      <c r="BT175" s="112"/>
      <c r="BU175" s="112"/>
      <c r="BV175" s="112"/>
    </row>
    <row r="176" spans="1:74" s="99" customFormat="1" x14ac:dyDescent="0.2">
      <c r="A176" s="91"/>
      <c r="B176" s="130"/>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c r="AO176" s="112"/>
      <c r="AP176" s="112"/>
      <c r="AQ176" s="112"/>
      <c r="AR176" s="112"/>
      <c r="AS176" s="112"/>
      <c r="AT176" s="112"/>
      <c r="AU176" s="112"/>
      <c r="AV176" s="112"/>
      <c r="AW176" s="112"/>
      <c r="AX176" s="112"/>
      <c r="AY176" s="112"/>
      <c r="AZ176" s="112"/>
      <c r="BA176" s="112"/>
      <c r="BB176" s="112"/>
      <c r="BC176" s="112"/>
      <c r="BD176" s="112"/>
      <c r="BE176" s="112"/>
      <c r="BF176" s="112"/>
      <c r="BG176" s="112"/>
      <c r="BH176" s="112"/>
      <c r="BI176" s="112"/>
      <c r="BJ176" s="112"/>
      <c r="BK176" s="112"/>
      <c r="BL176" s="112"/>
      <c r="BM176" s="112"/>
      <c r="BN176" s="112"/>
      <c r="BO176" s="112"/>
      <c r="BP176" s="112"/>
      <c r="BQ176" s="112"/>
      <c r="BR176" s="112"/>
      <c r="BS176" s="112"/>
      <c r="BT176" s="112"/>
      <c r="BU176" s="112"/>
      <c r="BV176" s="112"/>
    </row>
    <row r="177" spans="1:74" s="99" customFormat="1" x14ac:dyDescent="0.2">
      <c r="A177" s="91"/>
      <c r="B177" s="130"/>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c r="AO177" s="112"/>
      <c r="AP177" s="112"/>
      <c r="AQ177" s="112"/>
      <c r="AR177" s="112"/>
      <c r="AS177" s="112"/>
      <c r="AT177" s="112"/>
      <c r="AU177" s="112"/>
      <c r="AV177" s="112"/>
      <c r="AW177" s="112"/>
      <c r="AX177" s="112"/>
      <c r="AY177" s="112"/>
      <c r="AZ177" s="112"/>
      <c r="BA177" s="112"/>
      <c r="BB177" s="112"/>
      <c r="BC177" s="112"/>
      <c r="BD177" s="112"/>
      <c r="BE177" s="112"/>
      <c r="BF177" s="112"/>
      <c r="BG177" s="112"/>
      <c r="BH177" s="112"/>
      <c r="BI177" s="112"/>
      <c r="BJ177" s="112"/>
      <c r="BK177" s="112"/>
      <c r="BL177" s="112"/>
      <c r="BM177" s="112"/>
      <c r="BN177" s="112"/>
      <c r="BO177" s="112"/>
      <c r="BP177" s="112"/>
      <c r="BQ177" s="112"/>
      <c r="BR177" s="112"/>
      <c r="BS177" s="112"/>
      <c r="BT177" s="112"/>
      <c r="BU177" s="112"/>
      <c r="BV177" s="112"/>
    </row>
    <row r="178" spans="1:74" s="99" customFormat="1" x14ac:dyDescent="0.2">
      <c r="A178" s="91"/>
      <c r="B178" s="130"/>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c r="AO178" s="112"/>
      <c r="AP178" s="112"/>
      <c r="AQ178" s="112"/>
      <c r="AR178" s="112"/>
      <c r="AS178" s="112"/>
      <c r="AT178" s="112"/>
      <c r="AU178" s="112"/>
      <c r="AV178" s="112"/>
      <c r="AW178" s="112"/>
      <c r="AX178" s="112"/>
      <c r="AY178" s="112"/>
      <c r="AZ178" s="112"/>
      <c r="BA178" s="112"/>
      <c r="BB178" s="112"/>
      <c r="BC178" s="112"/>
      <c r="BD178" s="112"/>
      <c r="BE178" s="112"/>
      <c r="BF178" s="112"/>
      <c r="BG178" s="112"/>
      <c r="BH178" s="112"/>
      <c r="BI178" s="112"/>
      <c r="BJ178" s="112"/>
      <c r="BK178" s="112"/>
      <c r="BL178" s="112"/>
      <c r="BM178" s="112"/>
      <c r="BN178" s="112"/>
      <c r="BO178" s="112"/>
      <c r="BP178" s="112"/>
      <c r="BQ178" s="112"/>
      <c r="BR178" s="112"/>
      <c r="BS178" s="112"/>
      <c r="BT178" s="112"/>
      <c r="BU178" s="112"/>
      <c r="BV178" s="112"/>
    </row>
    <row r="179" spans="1:74" s="99" customFormat="1" x14ac:dyDescent="0.2">
      <c r="A179" s="91"/>
      <c r="B179" s="130"/>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c r="AO179" s="112"/>
      <c r="AP179" s="112"/>
      <c r="AQ179" s="112"/>
      <c r="AR179" s="112"/>
      <c r="AS179" s="112"/>
      <c r="AT179" s="112"/>
      <c r="AU179" s="112"/>
      <c r="AV179" s="112"/>
      <c r="AW179" s="112"/>
      <c r="AX179" s="112"/>
      <c r="AY179" s="112"/>
      <c r="AZ179" s="112"/>
      <c r="BA179" s="112"/>
      <c r="BB179" s="112"/>
      <c r="BC179" s="112"/>
      <c r="BD179" s="112"/>
      <c r="BE179" s="112"/>
      <c r="BF179" s="112"/>
      <c r="BG179" s="112"/>
      <c r="BH179" s="112"/>
      <c r="BI179" s="112"/>
      <c r="BJ179" s="112"/>
      <c r="BK179" s="112"/>
      <c r="BL179" s="112"/>
      <c r="BM179" s="112"/>
      <c r="BN179" s="112"/>
      <c r="BO179" s="112"/>
      <c r="BP179" s="112"/>
      <c r="BQ179" s="112"/>
      <c r="BR179" s="112"/>
      <c r="BS179" s="112"/>
      <c r="BT179" s="112"/>
      <c r="BU179" s="112"/>
      <c r="BV179" s="112"/>
    </row>
    <row r="180" spans="1:74" s="99" customFormat="1" x14ac:dyDescent="0.2">
      <c r="A180" s="91"/>
      <c r="B180" s="130"/>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c r="AO180" s="112"/>
      <c r="AP180" s="112"/>
      <c r="AQ180" s="112"/>
      <c r="AR180" s="112"/>
      <c r="AS180" s="112"/>
      <c r="AT180" s="112"/>
      <c r="AU180" s="112"/>
      <c r="AV180" s="112"/>
      <c r="AW180" s="112"/>
      <c r="AX180" s="112"/>
      <c r="AY180" s="112"/>
      <c r="AZ180" s="112"/>
      <c r="BA180" s="112"/>
      <c r="BB180" s="112"/>
      <c r="BC180" s="112"/>
      <c r="BD180" s="112"/>
      <c r="BE180" s="112"/>
      <c r="BF180" s="112"/>
      <c r="BG180" s="112"/>
      <c r="BH180" s="112"/>
      <c r="BI180" s="112"/>
      <c r="BJ180" s="112"/>
      <c r="BK180" s="112"/>
      <c r="BL180" s="112"/>
      <c r="BM180" s="112"/>
      <c r="BN180" s="112"/>
      <c r="BO180" s="112"/>
      <c r="BP180" s="112"/>
      <c r="BQ180" s="112"/>
      <c r="BR180" s="112"/>
      <c r="BS180" s="112"/>
      <c r="BT180" s="112"/>
      <c r="BU180" s="112"/>
      <c r="BV180" s="112"/>
    </row>
    <row r="181" spans="1:74" s="99" customFormat="1" x14ac:dyDescent="0.2">
      <c r="A181" s="91"/>
      <c r="B181" s="130"/>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12"/>
      <c r="AY181" s="112"/>
      <c r="AZ181" s="112"/>
      <c r="BA181" s="112"/>
      <c r="BB181" s="112"/>
      <c r="BC181" s="112"/>
      <c r="BD181" s="112"/>
      <c r="BE181" s="112"/>
      <c r="BF181" s="112"/>
      <c r="BG181" s="112"/>
      <c r="BH181" s="112"/>
      <c r="BI181" s="112"/>
      <c r="BJ181" s="112"/>
      <c r="BK181" s="112"/>
      <c r="BL181" s="112"/>
      <c r="BM181" s="112"/>
      <c r="BN181" s="112"/>
      <c r="BO181" s="112"/>
      <c r="BP181" s="112"/>
      <c r="BQ181" s="112"/>
      <c r="BR181" s="112"/>
      <c r="BS181" s="112"/>
      <c r="BT181" s="112"/>
      <c r="BU181" s="112"/>
      <c r="BV181" s="112"/>
    </row>
    <row r="182" spans="1:74" s="99" customFormat="1" x14ac:dyDescent="0.2">
      <c r="A182" s="91"/>
      <c r="B182" s="130"/>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c r="AO182" s="112"/>
      <c r="AP182" s="112"/>
      <c r="AQ182" s="112"/>
      <c r="AR182" s="112"/>
      <c r="AS182" s="112"/>
      <c r="AT182" s="112"/>
      <c r="AU182" s="112"/>
      <c r="AV182" s="112"/>
      <c r="AW182" s="112"/>
      <c r="AX182" s="112"/>
      <c r="AY182" s="112"/>
      <c r="AZ182" s="112"/>
      <c r="BA182" s="112"/>
      <c r="BB182" s="112"/>
      <c r="BC182" s="112"/>
      <c r="BD182" s="112"/>
      <c r="BE182" s="112"/>
      <c r="BF182" s="112"/>
      <c r="BG182" s="112"/>
      <c r="BH182" s="112"/>
      <c r="BI182" s="112"/>
      <c r="BJ182" s="112"/>
      <c r="BK182" s="112"/>
      <c r="BL182" s="112"/>
      <c r="BM182" s="112"/>
      <c r="BN182" s="112"/>
      <c r="BO182" s="112"/>
      <c r="BP182" s="112"/>
      <c r="BQ182" s="112"/>
      <c r="BR182" s="112"/>
      <c r="BS182" s="112"/>
      <c r="BT182" s="112"/>
      <c r="BU182" s="112"/>
      <c r="BV182" s="112"/>
    </row>
    <row r="183" spans="1:74" s="99" customFormat="1" x14ac:dyDescent="0.2">
      <c r="A183" s="91"/>
      <c r="B183" s="130"/>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c r="AO183" s="112"/>
      <c r="AP183" s="112"/>
      <c r="AQ183" s="112"/>
      <c r="AR183" s="112"/>
      <c r="AS183" s="112"/>
      <c r="AT183" s="112"/>
      <c r="AU183" s="112"/>
      <c r="AV183" s="112"/>
      <c r="AW183" s="112"/>
      <c r="AX183" s="112"/>
      <c r="AY183" s="112"/>
      <c r="AZ183" s="112"/>
      <c r="BA183" s="112"/>
      <c r="BB183" s="112"/>
      <c r="BC183" s="112"/>
      <c r="BD183" s="112"/>
      <c r="BE183" s="112"/>
      <c r="BF183" s="112"/>
      <c r="BG183" s="112"/>
      <c r="BH183" s="112"/>
      <c r="BI183" s="112"/>
      <c r="BJ183" s="112"/>
      <c r="BK183" s="112"/>
      <c r="BL183" s="112"/>
      <c r="BM183" s="112"/>
      <c r="BN183" s="112"/>
      <c r="BO183" s="112"/>
      <c r="BP183" s="112"/>
      <c r="BQ183" s="112"/>
      <c r="BR183" s="112"/>
      <c r="BS183" s="112"/>
      <c r="BT183" s="112"/>
      <c r="BU183" s="112"/>
      <c r="BV183" s="112"/>
    </row>
    <row r="184" spans="1:74" s="99" customFormat="1" x14ac:dyDescent="0.2">
      <c r="A184" s="91"/>
      <c r="B184" s="130"/>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c r="AO184" s="112"/>
      <c r="AP184" s="112"/>
      <c r="AQ184" s="112"/>
      <c r="AR184" s="112"/>
      <c r="AS184" s="112"/>
      <c r="AT184" s="112"/>
      <c r="AU184" s="112"/>
      <c r="AV184" s="112"/>
      <c r="AW184" s="112"/>
      <c r="AX184" s="112"/>
      <c r="AY184" s="112"/>
      <c r="AZ184" s="112"/>
      <c r="BA184" s="112"/>
      <c r="BB184" s="112"/>
      <c r="BC184" s="112"/>
      <c r="BD184" s="112"/>
      <c r="BE184" s="112"/>
      <c r="BF184" s="112"/>
      <c r="BG184" s="112"/>
      <c r="BH184" s="112"/>
      <c r="BI184" s="112"/>
      <c r="BJ184" s="112"/>
      <c r="BK184" s="112"/>
      <c r="BL184" s="112"/>
      <c r="BM184" s="112"/>
      <c r="BN184" s="112"/>
      <c r="BO184" s="112"/>
      <c r="BP184" s="112"/>
      <c r="BQ184" s="112"/>
      <c r="BR184" s="112"/>
      <c r="BS184" s="112"/>
      <c r="BT184" s="112"/>
      <c r="BU184" s="112"/>
      <c r="BV184" s="112"/>
    </row>
    <row r="185" spans="1:74" s="99" customFormat="1" x14ac:dyDescent="0.2">
      <c r="A185" s="91"/>
      <c r="B185" s="130"/>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c r="AO185" s="112"/>
      <c r="AP185" s="112"/>
      <c r="AQ185" s="112"/>
      <c r="AR185" s="112"/>
      <c r="AS185" s="112"/>
      <c r="AT185" s="112"/>
      <c r="AU185" s="112"/>
      <c r="AV185" s="112"/>
      <c r="AW185" s="112"/>
      <c r="AX185" s="112"/>
      <c r="AY185" s="112"/>
      <c r="AZ185" s="112"/>
      <c r="BA185" s="112"/>
      <c r="BB185" s="112"/>
      <c r="BC185" s="112"/>
      <c r="BD185" s="112"/>
      <c r="BE185" s="112"/>
      <c r="BF185" s="112"/>
      <c r="BG185" s="112"/>
      <c r="BH185" s="112"/>
      <c r="BI185" s="112"/>
      <c r="BJ185" s="112"/>
      <c r="BK185" s="112"/>
      <c r="BL185" s="112"/>
      <c r="BM185" s="112"/>
      <c r="BN185" s="112"/>
      <c r="BO185" s="112"/>
      <c r="BP185" s="112"/>
      <c r="BQ185" s="112"/>
      <c r="BR185" s="112"/>
      <c r="BS185" s="112"/>
      <c r="BT185" s="112"/>
      <c r="BU185" s="112"/>
      <c r="BV185" s="112"/>
    </row>
    <row r="186" spans="1:74" s="99" customFormat="1" x14ac:dyDescent="0.2">
      <c r="A186" s="91"/>
      <c r="B186" s="130"/>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c r="AO186" s="112"/>
      <c r="AP186" s="112"/>
      <c r="AQ186" s="112"/>
      <c r="AR186" s="112"/>
      <c r="AS186" s="112"/>
      <c r="AT186" s="112"/>
      <c r="AU186" s="112"/>
      <c r="AV186" s="112"/>
      <c r="AW186" s="112"/>
      <c r="AX186" s="112"/>
      <c r="AY186" s="112"/>
      <c r="AZ186" s="112"/>
      <c r="BA186" s="112"/>
      <c r="BB186" s="112"/>
      <c r="BC186" s="112"/>
      <c r="BD186" s="112"/>
      <c r="BE186" s="112"/>
      <c r="BF186" s="112"/>
      <c r="BG186" s="112"/>
      <c r="BH186" s="112"/>
      <c r="BI186" s="112"/>
      <c r="BJ186" s="112"/>
      <c r="BK186" s="112"/>
      <c r="BL186" s="112"/>
      <c r="BM186" s="112"/>
      <c r="BN186" s="112"/>
      <c r="BO186" s="112"/>
      <c r="BP186" s="112"/>
      <c r="BQ186" s="112"/>
      <c r="BR186" s="112"/>
      <c r="BS186" s="112"/>
      <c r="BT186" s="112"/>
      <c r="BU186" s="112"/>
      <c r="BV186" s="112"/>
    </row>
    <row r="187" spans="1:74" s="99" customFormat="1" x14ac:dyDescent="0.2">
      <c r="A187" s="91"/>
      <c r="B187" s="130"/>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2"/>
      <c r="AY187" s="112"/>
      <c r="AZ187" s="112"/>
      <c r="BA187" s="112"/>
      <c r="BB187" s="112"/>
      <c r="BC187" s="112"/>
      <c r="BD187" s="112"/>
      <c r="BE187" s="112"/>
      <c r="BF187" s="112"/>
      <c r="BG187" s="112"/>
      <c r="BH187" s="112"/>
      <c r="BI187" s="112"/>
      <c r="BJ187" s="112"/>
      <c r="BK187" s="112"/>
      <c r="BL187" s="112"/>
      <c r="BM187" s="112"/>
      <c r="BN187" s="112"/>
      <c r="BO187" s="112"/>
      <c r="BP187" s="112"/>
      <c r="BQ187" s="112"/>
      <c r="BR187" s="112"/>
      <c r="BS187" s="112"/>
      <c r="BT187" s="112"/>
      <c r="BU187" s="112"/>
      <c r="BV187" s="112"/>
    </row>
    <row r="188" spans="1:74" s="99" customFormat="1" x14ac:dyDescent="0.2">
      <c r="A188" s="91"/>
      <c r="B188" s="130"/>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12"/>
      <c r="AY188" s="112"/>
      <c r="AZ188" s="112"/>
      <c r="BA188" s="112"/>
      <c r="BB188" s="112"/>
      <c r="BC188" s="112"/>
      <c r="BD188" s="112"/>
      <c r="BE188" s="112"/>
      <c r="BF188" s="112"/>
      <c r="BG188" s="112"/>
      <c r="BH188" s="112"/>
      <c r="BI188" s="112"/>
      <c r="BJ188" s="112"/>
      <c r="BK188" s="112"/>
      <c r="BL188" s="112"/>
      <c r="BM188" s="112"/>
      <c r="BN188" s="112"/>
      <c r="BO188" s="112"/>
      <c r="BP188" s="112"/>
      <c r="BQ188" s="112"/>
      <c r="BR188" s="112"/>
      <c r="BS188" s="112"/>
      <c r="BT188" s="112"/>
      <c r="BU188" s="112"/>
      <c r="BV188" s="112"/>
    </row>
    <row r="189" spans="1:74" s="99" customFormat="1" x14ac:dyDescent="0.2">
      <c r="A189" s="91"/>
      <c r="B189" s="130"/>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12"/>
      <c r="AY189" s="112"/>
      <c r="AZ189" s="112"/>
      <c r="BA189" s="112"/>
      <c r="BB189" s="112"/>
      <c r="BC189" s="112"/>
      <c r="BD189" s="112"/>
      <c r="BE189" s="112"/>
      <c r="BF189" s="112"/>
      <c r="BG189" s="112"/>
      <c r="BH189" s="112"/>
      <c r="BI189" s="112"/>
      <c r="BJ189" s="112"/>
      <c r="BK189" s="112"/>
      <c r="BL189" s="112"/>
      <c r="BM189" s="112"/>
      <c r="BN189" s="112"/>
      <c r="BO189" s="112"/>
      <c r="BP189" s="112"/>
      <c r="BQ189" s="112"/>
      <c r="BR189" s="112"/>
      <c r="BS189" s="112"/>
      <c r="BT189" s="112"/>
      <c r="BU189" s="112"/>
      <c r="BV189" s="112"/>
    </row>
    <row r="190" spans="1:74" s="99" customFormat="1" x14ac:dyDescent="0.2">
      <c r="A190" s="91"/>
      <c r="B190" s="130"/>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c r="AO190" s="112"/>
      <c r="AP190" s="112"/>
      <c r="AQ190" s="112"/>
      <c r="AR190" s="112"/>
      <c r="AS190" s="112"/>
      <c r="AT190" s="112"/>
      <c r="AU190" s="112"/>
      <c r="AV190" s="112"/>
      <c r="AW190" s="112"/>
      <c r="AX190" s="112"/>
      <c r="AY190" s="112"/>
      <c r="AZ190" s="112"/>
      <c r="BA190" s="112"/>
      <c r="BB190" s="112"/>
      <c r="BC190" s="112"/>
      <c r="BD190" s="112"/>
      <c r="BE190" s="112"/>
      <c r="BF190" s="112"/>
      <c r="BG190" s="112"/>
      <c r="BH190" s="112"/>
      <c r="BI190" s="112"/>
      <c r="BJ190" s="112"/>
      <c r="BK190" s="112"/>
      <c r="BL190" s="112"/>
      <c r="BM190" s="112"/>
      <c r="BN190" s="112"/>
      <c r="BO190" s="112"/>
      <c r="BP190" s="112"/>
      <c r="BQ190" s="112"/>
      <c r="BR190" s="112"/>
      <c r="BS190" s="112"/>
      <c r="BT190" s="112"/>
      <c r="BU190" s="112"/>
      <c r="BV190" s="112"/>
    </row>
    <row r="191" spans="1:74" s="99" customFormat="1" x14ac:dyDescent="0.2">
      <c r="A191" s="91"/>
      <c r="B191" s="130"/>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c r="AO191" s="112"/>
      <c r="AP191" s="112"/>
      <c r="AQ191" s="112"/>
      <c r="AR191" s="112"/>
      <c r="AS191" s="112"/>
      <c r="AT191" s="112"/>
      <c r="AU191" s="112"/>
      <c r="AV191" s="112"/>
      <c r="AW191" s="112"/>
      <c r="AX191" s="112"/>
      <c r="AY191" s="112"/>
      <c r="AZ191" s="112"/>
      <c r="BA191" s="112"/>
      <c r="BB191" s="112"/>
      <c r="BC191" s="112"/>
      <c r="BD191" s="112"/>
      <c r="BE191" s="112"/>
      <c r="BF191" s="112"/>
      <c r="BG191" s="112"/>
      <c r="BH191" s="112"/>
      <c r="BI191" s="112"/>
      <c r="BJ191" s="112"/>
      <c r="BK191" s="112"/>
      <c r="BL191" s="112"/>
      <c r="BM191" s="112"/>
      <c r="BN191" s="112"/>
      <c r="BO191" s="112"/>
      <c r="BP191" s="112"/>
      <c r="BQ191" s="112"/>
      <c r="BR191" s="112"/>
      <c r="BS191" s="112"/>
      <c r="BT191" s="112"/>
      <c r="BU191" s="112"/>
      <c r="BV191" s="112"/>
    </row>
    <row r="192" spans="1:74" s="99" customFormat="1" x14ac:dyDescent="0.2">
      <c r="A192" s="91"/>
      <c r="B192" s="130"/>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c r="AO192" s="112"/>
      <c r="AP192" s="112"/>
      <c r="AQ192" s="112"/>
      <c r="AR192" s="112"/>
      <c r="AS192" s="112"/>
      <c r="AT192" s="112"/>
      <c r="AU192" s="112"/>
      <c r="AV192" s="112"/>
      <c r="AW192" s="112"/>
      <c r="AX192" s="112"/>
      <c r="AY192" s="112"/>
      <c r="AZ192" s="112"/>
      <c r="BA192" s="112"/>
      <c r="BB192" s="112"/>
      <c r="BC192" s="112"/>
      <c r="BD192" s="112"/>
      <c r="BE192" s="112"/>
      <c r="BF192" s="112"/>
      <c r="BG192" s="112"/>
      <c r="BH192" s="112"/>
      <c r="BI192" s="112"/>
      <c r="BJ192" s="112"/>
      <c r="BK192" s="112"/>
      <c r="BL192" s="112"/>
      <c r="BM192" s="112"/>
      <c r="BN192" s="112"/>
      <c r="BO192" s="112"/>
      <c r="BP192" s="112"/>
      <c r="BQ192" s="112"/>
      <c r="BR192" s="112"/>
      <c r="BS192" s="112"/>
      <c r="BT192" s="112"/>
      <c r="BU192" s="112"/>
      <c r="BV192" s="112"/>
    </row>
    <row r="193" spans="1:74" s="99" customFormat="1" x14ac:dyDescent="0.2">
      <c r="A193" s="91"/>
      <c r="B193" s="130"/>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c r="AO193" s="112"/>
      <c r="AP193" s="112"/>
      <c r="AQ193" s="112"/>
      <c r="AR193" s="112"/>
      <c r="AS193" s="112"/>
      <c r="AT193" s="112"/>
      <c r="AU193" s="112"/>
      <c r="AV193" s="112"/>
      <c r="AW193" s="112"/>
      <c r="AX193" s="112"/>
      <c r="AY193" s="112"/>
      <c r="AZ193" s="112"/>
      <c r="BA193" s="112"/>
      <c r="BB193" s="112"/>
      <c r="BC193" s="112"/>
      <c r="BD193" s="112"/>
      <c r="BE193" s="112"/>
      <c r="BF193" s="112"/>
      <c r="BG193" s="112"/>
      <c r="BH193" s="112"/>
      <c r="BI193" s="112"/>
      <c r="BJ193" s="112"/>
      <c r="BK193" s="112"/>
      <c r="BL193" s="112"/>
      <c r="BM193" s="112"/>
      <c r="BN193" s="112"/>
      <c r="BO193" s="112"/>
      <c r="BP193" s="112"/>
      <c r="BQ193" s="112"/>
      <c r="BR193" s="112"/>
      <c r="BS193" s="112"/>
      <c r="BT193" s="112"/>
      <c r="BU193" s="112"/>
      <c r="BV193" s="112"/>
    </row>
    <row r="194" spans="1:74" s="99" customFormat="1" x14ac:dyDescent="0.2">
      <c r="A194" s="91"/>
      <c r="B194" s="130"/>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c r="AO194" s="112"/>
      <c r="AP194" s="112"/>
      <c r="AQ194" s="112"/>
      <c r="AR194" s="112"/>
      <c r="AS194" s="112"/>
      <c r="AT194" s="112"/>
      <c r="AU194" s="112"/>
      <c r="AV194" s="112"/>
      <c r="AW194" s="112"/>
      <c r="AX194" s="112"/>
      <c r="AY194" s="112"/>
      <c r="AZ194" s="112"/>
      <c r="BA194" s="112"/>
      <c r="BB194" s="112"/>
      <c r="BC194" s="112"/>
      <c r="BD194" s="112"/>
      <c r="BE194" s="112"/>
      <c r="BF194" s="112"/>
      <c r="BG194" s="112"/>
      <c r="BH194" s="112"/>
      <c r="BI194" s="112"/>
      <c r="BJ194" s="112"/>
      <c r="BK194" s="112"/>
      <c r="BL194" s="112"/>
      <c r="BM194" s="112"/>
      <c r="BN194" s="112"/>
      <c r="BO194" s="112"/>
      <c r="BP194" s="112"/>
      <c r="BQ194" s="112"/>
      <c r="BR194" s="112"/>
      <c r="BS194" s="112"/>
      <c r="BT194" s="112"/>
      <c r="BU194" s="112"/>
      <c r="BV194" s="112"/>
    </row>
    <row r="195" spans="1:74" s="99" customFormat="1" x14ac:dyDescent="0.2">
      <c r="A195" s="91"/>
      <c r="B195" s="130"/>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c r="AO195" s="112"/>
      <c r="AP195" s="112"/>
      <c r="AQ195" s="112"/>
      <c r="AR195" s="112"/>
      <c r="AS195" s="112"/>
      <c r="AT195" s="112"/>
      <c r="AU195" s="112"/>
      <c r="AV195" s="112"/>
      <c r="AW195" s="112"/>
      <c r="AX195" s="112"/>
      <c r="AY195" s="112"/>
      <c r="AZ195" s="112"/>
      <c r="BA195" s="112"/>
      <c r="BB195" s="112"/>
      <c r="BC195" s="112"/>
      <c r="BD195" s="112"/>
      <c r="BE195" s="112"/>
      <c r="BF195" s="112"/>
      <c r="BG195" s="112"/>
      <c r="BH195" s="112"/>
      <c r="BI195" s="112"/>
      <c r="BJ195" s="112"/>
      <c r="BK195" s="112"/>
      <c r="BL195" s="112"/>
      <c r="BM195" s="112"/>
      <c r="BN195" s="112"/>
      <c r="BO195" s="112"/>
      <c r="BP195" s="112"/>
      <c r="BQ195" s="112"/>
      <c r="BR195" s="112"/>
      <c r="BS195" s="112"/>
      <c r="BT195" s="112"/>
      <c r="BU195" s="112"/>
      <c r="BV195" s="112"/>
    </row>
    <row r="196" spans="1:74" s="99" customFormat="1" x14ac:dyDescent="0.2">
      <c r="A196" s="91"/>
      <c r="B196" s="130"/>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c r="AO196" s="112"/>
      <c r="AP196" s="112"/>
      <c r="AQ196" s="112"/>
      <c r="AR196" s="112"/>
      <c r="AS196" s="112"/>
      <c r="AT196" s="112"/>
      <c r="AU196" s="112"/>
      <c r="AV196" s="112"/>
      <c r="AW196" s="112"/>
      <c r="AX196" s="112"/>
      <c r="AY196" s="112"/>
      <c r="AZ196" s="112"/>
      <c r="BA196" s="112"/>
      <c r="BB196" s="112"/>
      <c r="BC196" s="112"/>
      <c r="BD196" s="112"/>
      <c r="BE196" s="112"/>
      <c r="BF196" s="112"/>
      <c r="BG196" s="112"/>
      <c r="BH196" s="112"/>
      <c r="BI196" s="112"/>
      <c r="BJ196" s="112"/>
      <c r="BK196" s="112"/>
      <c r="BL196" s="112"/>
      <c r="BM196" s="112"/>
      <c r="BN196" s="112"/>
      <c r="BO196" s="112"/>
      <c r="BP196" s="112"/>
      <c r="BQ196" s="112"/>
      <c r="BR196" s="112"/>
      <c r="BS196" s="112"/>
      <c r="BT196" s="112"/>
      <c r="BU196" s="112"/>
      <c r="BV196" s="112"/>
    </row>
    <row r="197" spans="1:74" s="99" customFormat="1" x14ac:dyDescent="0.2">
      <c r="A197" s="91"/>
      <c r="B197" s="130"/>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c r="AO197" s="112"/>
      <c r="AP197" s="112"/>
      <c r="AQ197" s="112"/>
      <c r="AR197" s="112"/>
      <c r="AS197" s="112"/>
      <c r="AT197" s="112"/>
      <c r="AU197" s="112"/>
      <c r="AV197" s="112"/>
      <c r="AW197" s="112"/>
      <c r="AX197" s="112"/>
      <c r="AY197" s="112"/>
      <c r="AZ197" s="112"/>
      <c r="BA197" s="112"/>
      <c r="BB197" s="112"/>
      <c r="BC197" s="112"/>
      <c r="BD197" s="112"/>
      <c r="BE197" s="112"/>
      <c r="BF197" s="112"/>
      <c r="BG197" s="112"/>
      <c r="BH197" s="112"/>
      <c r="BI197" s="112"/>
      <c r="BJ197" s="112"/>
      <c r="BK197" s="112"/>
      <c r="BL197" s="112"/>
      <c r="BM197" s="112"/>
      <c r="BN197" s="112"/>
      <c r="BO197" s="112"/>
      <c r="BP197" s="112"/>
      <c r="BQ197" s="112"/>
      <c r="BR197" s="112"/>
      <c r="BS197" s="112"/>
      <c r="BT197" s="112"/>
      <c r="BU197" s="112"/>
      <c r="BV197" s="112"/>
    </row>
    <row r="198" spans="1:74" s="99" customFormat="1" x14ac:dyDescent="0.2">
      <c r="A198" s="91"/>
      <c r="B198" s="130"/>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c r="AO198" s="112"/>
      <c r="AP198" s="112"/>
      <c r="AQ198" s="112"/>
      <c r="AR198" s="112"/>
      <c r="AS198" s="112"/>
      <c r="AT198" s="112"/>
      <c r="AU198" s="112"/>
      <c r="AV198" s="112"/>
      <c r="AW198" s="112"/>
      <c r="AX198" s="112"/>
      <c r="AY198" s="112"/>
      <c r="AZ198" s="112"/>
      <c r="BA198" s="112"/>
      <c r="BB198" s="112"/>
      <c r="BC198" s="112"/>
      <c r="BD198" s="112"/>
      <c r="BE198" s="112"/>
      <c r="BF198" s="112"/>
      <c r="BG198" s="112"/>
      <c r="BH198" s="112"/>
      <c r="BI198" s="112"/>
      <c r="BJ198" s="112"/>
      <c r="BK198" s="112"/>
      <c r="BL198" s="112"/>
      <c r="BM198" s="112"/>
      <c r="BN198" s="112"/>
      <c r="BO198" s="112"/>
      <c r="BP198" s="112"/>
      <c r="BQ198" s="112"/>
      <c r="BR198" s="112"/>
      <c r="BS198" s="112"/>
      <c r="BT198" s="112"/>
      <c r="BU198" s="112"/>
      <c r="BV198" s="112"/>
    </row>
    <row r="199" spans="1:74" s="99" customFormat="1" x14ac:dyDescent="0.2">
      <c r="A199" s="91"/>
      <c r="B199" s="130"/>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c r="AO199" s="112"/>
      <c r="AP199" s="112"/>
      <c r="AQ199" s="112"/>
      <c r="AR199" s="112"/>
      <c r="AS199" s="112"/>
      <c r="AT199" s="112"/>
      <c r="AU199" s="112"/>
      <c r="AV199" s="112"/>
      <c r="AW199" s="112"/>
      <c r="AX199" s="112"/>
      <c r="AY199" s="112"/>
      <c r="AZ199" s="112"/>
      <c r="BA199" s="112"/>
      <c r="BB199" s="112"/>
      <c r="BC199" s="112"/>
      <c r="BD199" s="112"/>
      <c r="BE199" s="112"/>
      <c r="BF199" s="112"/>
      <c r="BG199" s="112"/>
      <c r="BH199" s="112"/>
      <c r="BI199" s="112"/>
      <c r="BJ199" s="112"/>
      <c r="BK199" s="112"/>
      <c r="BL199" s="112"/>
      <c r="BM199" s="112"/>
      <c r="BN199" s="112"/>
      <c r="BO199" s="112"/>
      <c r="BP199" s="112"/>
      <c r="BQ199" s="112"/>
      <c r="BR199" s="112"/>
      <c r="BS199" s="112"/>
      <c r="BT199" s="112"/>
      <c r="BU199" s="112"/>
      <c r="BV199" s="112"/>
    </row>
    <row r="200" spans="1:74" s="99" customFormat="1" x14ac:dyDescent="0.2">
      <c r="A200" s="91"/>
      <c r="B200" s="130"/>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c r="AO200" s="112"/>
      <c r="AP200" s="112"/>
      <c r="AQ200" s="112"/>
      <c r="AR200" s="112"/>
      <c r="AS200" s="112"/>
      <c r="AT200" s="112"/>
      <c r="AU200" s="112"/>
      <c r="AV200" s="112"/>
      <c r="AW200" s="112"/>
      <c r="AX200" s="112"/>
      <c r="AY200" s="112"/>
      <c r="AZ200" s="112"/>
      <c r="BA200" s="112"/>
      <c r="BB200" s="112"/>
      <c r="BC200" s="112"/>
      <c r="BD200" s="112"/>
      <c r="BE200" s="112"/>
      <c r="BF200" s="112"/>
      <c r="BG200" s="112"/>
      <c r="BH200" s="112"/>
      <c r="BI200" s="112"/>
      <c r="BJ200" s="112"/>
      <c r="BK200" s="112"/>
      <c r="BL200" s="112"/>
      <c r="BM200" s="112"/>
      <c r="BN200" s="112"/>
      <c r="BO200" s="112"/>
      <c r="BP200" s="112"/>
      <c r="BQ200" s="112"/>
      <c r="BR200" s="112"/>
      <c r="BS200" s="112"/>
      <c r="BT200" s="112"/>
      <c r="BU200" s="112"/>
      <c r="BV200" s="112"/>
    </row>
    <row r="201" spans="1:74" s="99" customFormat="1" x14ac:dyDescent="0.2">
      <c r="A201" s="91"/>
      <c r="B201" s="130"/>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c r="AO201" s="112"/>
      <c r="AP201" s="112"/>
      <c r="AQ201" s="112"/>
      <c r="AR201" s="112"/>
      <c r="AS201" s="112"/>
      <c r="AT201" s="112"/>
      <c r="AU201" s="112"/>
      <c r="AV201" s="112"/>
      <c r="AW201" s="112"/>
      <c r="AX201" s="112"/>
      <c r="AY201" s="112"/>
      <c r="AZ201" s="112"/>
      <c r="BA201" s="112"/>
      <c r="BB201" s="112"/>
      <c r="BC201" s="112"/>
      <c r="BD201" s="112"/>
      <c r="BE201" s="112"/>
      <c r="BF201" s="112"/>
      <c r="BG201" s="112"/>
      <c r="BH201" s="112"/>
      <c r="BI201" s="112"/>
      <c r="BJ201" s="112"/>
      <c r="BK201" s="112"/>
      <c r="BL201" s="112"/>
      <c r="BM201" s="112"/>
      <c r="BN201" s="112"/>
      <c r="BO201" s="112"/>
      <c r="BP201" s="112"/>
      <c r="BQ201" s="112"/>
      <c r="BR201" s="112"/>
      <c r="BS201" s="112"/>
      <c r="BT201" s="112"/>
      <c r="BU201" s="112"/>
      <c r="BV201" s="112"/>
    </row>
    <row r="202" spans="1:74" s="99" customFormat="1" x14ac:dyDescent="0.2">
      <c r="A202" s="91"/>
      <c r="B202" s="130"/>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c r="AO202" s="112"/>
      <c r="AP202" s="112"/>
      <c r="AQ202" s="112"/>
      <c r="AR202" s="112"/>
      <c r="AS202" s="112"/>
      <c r="AT202" s="112"/>
      <c r="AU202" s="112"/>
      <c r="AV202" s="112"/>
      <c r="AW202" s="112"/>
      <c r="AX202" s="112"/>
      <c r="AY202" s="112"/>
      <c r="AZ202" s="112"/>
      <c r="BA202" s="112"/>
      <c r="BB202" s="112"/>
      <c r="BC202" s="112"/>
      <c r="BD202" s="112"/>
      <c r="BE202" s="112"/>
      <c r="BF202" s="112"/>
      <c r="BG202" s="112"/>
      <c r="BH202" s="112"/>
      <c r="BI202" s="112"/>
      <c r="BJ202" s="112"/>
      <c r="BK202" s="112"/>
      <c r="BL202" s="112"/>
      <c r="BM202" s="112"/>
      <c r="BN202" s="112"/>
      <c r="BO202" s="112"/>
      <c r="BP202" s="112"/>
      <c r="BQ202" s="112"/>
      <c r="BR202" s="112"/>
      <c r="BS202" s="112"/>
      <c r="BT202" s="112"/>
      <c r="BU202" s="112"/>
      <c r="BV202" s="112"/>
    </row>
    <row r="203" spans="1:74" s="99" customFormat="1" x14ac:dyDescent="0.2">
      <c r="A203" s="91"/>
      <c r="B203" s="130"/>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c r="AO203" s="112"/>
      <c r="AP203" s="112"/>
      <c r="AQ203" s="112"/>
      <c r="AR203" s="112"/>
      <c r="AS203" s="112"/>
      <c r="AT203" s="112"/>
      <c r="AU203" s="112"/>
      <c r="AV203" s="112"/>
      <c r="AW203" s="112"/>
      <c r="AX203" s="112"/>
      <c r="AY203" s="112"/>
      <c r="AZ203" s="112"/>
      <c r="BA203" s="112"/>
      <c r="BB203" s="112"/>
      <c r="BC203" s="112"/>
      <c r="BD203" s="112"/>
      <c r="BE203" s="112"/>
      <c r="BF203" s="112"/>
      <c r="BG203" s="112"/>
      <c r="BH203" s="112"/>
      <c r="BI203" s="112"/>
      <c r="BJ203" s="112"/>
      <c r="BK203" s="112"/>
      <c r="BL203" s="112"/>
      <c r="BM203" s="112"/>
      <c r="BN203" s="112"/>
      <c r="BO203" s="112"/>
      <c r="BP203" s="112"/>
      <c r="BQ203" s="112"/>
      <c r="BR203" s="112"/>
      <c r="BS203" s="112"/>
      <c r="BT203" s="112"/>
      <c r="BU203" s="112"/>
      <c r="BV203" s="112"/>
    </row>
    <row r="204" spans="1:74" s="99" customFormat="1" x14ac:dyDescent="0.2">
      <c r="A204" s="91"/>
      <c r="B204" s="130"/>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c r="AO204" s="112"/>
      <c r="AP204" s="112"/>
      <c r="AQ204" s="112"/>
      <c r="AR204" s="112"/>
      <c r="AS204" s="112"/>
      <c r="AT204" s="112"/>
      <c r="AU204" s="112"/>
      <c r="AV204" s="112"/>
      <c r="AW204" s="112"/>
      <c r="AX204" s="112"/>
      <c r="AY204" s="112"/>
      <c r="AZ204" s="112"/>
      <c r="BA204" s="112"/>
      <c r="BB204" s="112"/>
      <c r="BC204" s="112"/>
      <c r="BD204" s="112"/>
      <c r="BE204" s="112"/>
      <c r="BF204" s="112"/>
      <c r="BG204" s="112"/>
      <c r="BH204" s="112"/>
      <c r="BI204" s="112"/>
      <c r="BJ204" s="112"/>
      <c r="BK204" s="112"/>
      <c r="BL204" s="112"/>
      <c r="BM204" s="112"/>
      <c r="BN204" s="112"/>
      <c r="BO204" s="112"/>
      <c r="BP204" s="112"/>
      <c r="BQ204" s="112"/>
      <c r="BR204" s="112"/>
      <c r="BS204" s="112"/>
      <c r="BT204" s="112"/>
      <c r="BU204" s="112"/>
      <c r="BV204" s="112"/>
    </row>
    <row r="205" spans="1:74" s="99" customFormat="1" x14ac:dyDescent="0.2">
      <c r="A205" s="91"/>
      <c r="B205" s="130"/>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c r="AO205" s="112"/>
      <c r="AP205" s="112"/>
      <c r="AQ205" s="112"/>
      <c r="AR205" s="112"/>
      <c r="AS205" s="112"/>
      <c r="AT205" s="112"/>
      <c r="AU205" s="112"/>
      <c r="AV205" s="112"/>
      <c r="AW205" s="112"/>
      <c r="AX205" s="112"/>
      <c r="AY205" s="112"/>
      <c r="AZ205" s="112"/>
      <c r="BA205" s="112"/>
      <c r="BB205" s="112"/>
      <c r="BC205" s="112"/>
      <c r="BD205" s="112"/>
      <c r="BE205" s="112"/>
      <c r="BF205" s="112"/>
      <c r="BG205" s="112"/>
      <c r="BH205" s="112"/>
      <c r="BI205" s="112"/>
      <c r="BJ205" s="112"/>
      <c r="BK205" s="112"/>
      <c r="BL205" s="112"/>
      <c r="BM205" s="112"/>
      <c r="BN205" s="112"/>
      <c r="BO205" s="112"/>
      <c r="BP205" s="112"/>
      <c r="BQ205" s="112"/>
      <c r="BR205" s="112"/>
      <c r="BS205" s="112"/>
      <c r="BT205" s="112"/>
      <c r="BU205" s="112"/>
      <c r="BV205" s="112"/>
    </row>
    <row r="206" spans="1:74" s="99" customFormat="1" x14ac:dyDescent="0.2">
      <c r="A206" s="91"/>
      <c r="B206" s="130"/>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c r="AO206" s="112"/>
      <c r="AP206" s="112"/>
      <c r="AQ206" s="112"/>
      <c r="AR206" s="112"/>
      <c r="AS206" s="112"/>
      <c r="AT206" s="112"/>
      <c r="AU206" s="112"/>
      <c r="AV206" s="112"/>
      <c r="AW206" s="112"/>
      <c r="AX206" s="112"/>
      <c r="AY206" s="112"/>
      <c r="AZ206" s="112"/>
      <c r="BA206" s="112"/>
      <c r="BB206" s="112"/>
      <c r="BC206" s="112"/>
      <c r="BD206" s="112"/>
      <c r="BE206" s="112"/>
      <c r="BF206" s="112"/>
      <c r="BG206" s="112"/>
      <c r="BH206" s="112"/>
      <c r="BI206" s="112"/>
      <c r="BJ206" s="112"/>
      <c r="BK206" s="112"/>
      <c r="BL206" s="112"/>
      <c r="BM206" s="112"/>
      <c r="BN206" s="112"/>
      <c r="BO206" s="112"/>
      <c r="BP206" s="112"/>
      <c r="BQ206" s="112"/>
      <c r="BR206" s="112"/>
      <c r="BS206" s="112"/>
      <c r="BT206" s="112"/>
      <c r="BU206" s="112"/>
      <c r="BV206" s="112"/>
    </row>
    <row r="207" spans="1:74" s="99" customFormat="1" x14ac:dyDescent="0.2">
      <c r="A207" s="91"/>
      <c r="B207" s="130"/>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c r="AO207" s="112"/>
      <c r="AP207" s="112"/>
      <c r="AQ207" s="112"/>
      <c r="AR207" s="112"/>
      <c r="AS207" s="112"/>
      <c r="AT207" s="112"/>
      <c r="AU207" s="112"/>
      <c r="AV207" s="112"/>
      <c r="AW207" s="112"/>
      <c r="AX207" s="112"/>
      <c r="AY207" s="112"/>
      <c r="AZ207" s="112"/>
      <c r="BA207" s="112"/>
      <c r="BB207" s="112"/>
      <c r="BC207" s="112"/>
      <c r="BD207" s="112"/>
      <c r="BE207" s="112"/>
      <c r="BF207" s="112"/>
      <c r="BG207" s="112"/>
      <c r="BH207" s="112"/>
      <c r="BI207" s="112"/>
      <c r="BJ207" s="112"/>
      <c r="BK207" s="112"/>
      <c r="BL207" s="112"/>
      <c r="BM207" s="112"/>
      <c r="BN207" s="112"/>
      <c r="BO207" s="112"/>
      <c r="BP207" s="112"/>
      <c r="BQ207" s="112"/>
      <c r="BR207" s="112"/>
      <c r="BS207" s="112"/>
      <c r="BT207" s="112"/>
      <c r="BU207" s="112"/>
      <c r="BV207" s="112"/>
    </row>
    <row r="208" spans="1:74" s="99" customFormat="1" x14ac:dyDescent="0.2">
      <c r="A208" s="91"/>
      <c r="B208" s="130"/>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c r="AO208" s="112"/>
      <c r="AP208" s="112"/>
      <c r="AQ208" s="112"/>
      <c r="AR208" s="112"/>
      <c r="AS208" s="112"/>
      <c r="AT208" s="112"/>
      <c r="AU208" s="112"/>
      <c r="AV208" s="112"/>
      <c r="AW208" s="112"/>
      <c r="AX208" s="112"/>
      <c r="AY208" s="112"/>
      <c r="AZ208" s="112"/>
      <c r="BA208" s="112"/>
      <c r="BB208" s="112"/>
      <c r="BC208" s="112"/>
      <c r="BD208" s="112"/>
      <c r="BE208" s="112"/>
      <c r="BF208" s="112"/>
      <c r="BG208" s="112"/>
      <c r="BH208" s="112"/>
      <c r="BI208" s="112"/>
      <c r="BJ208" s="112"/>
      <c r="BK208" s="112"/>
      <c r="BL208" s="112"/>
      <c r="BM208" s="112"/>
      <c r="BN208" s="112"/>
      <c r="BO208" s="112"/>
      <c r="BP208" s="112"/>
      <c r="BQ208" s="112"/>
      <c r="BR208" s="112"/>
      <c r="BS208" s="112"/>
      <c r="BT208" s="112"/>
      <c r="BU208" s="112"/>
      <c r="BV208" s="112"/>
    </row>
    <row r="209" spans="1:74" s="99" customFormat="1" x14ac:dyDescent="0.2">
      <c r="A209" s="91"/>
      <c r="B209" s="130"/>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c r="AO209" s="112"/>
      <c r="AP209" s="112"/>
      <c r="AQ209" s="112"/>
      <c r="AR209" s="112"/>
      <c r="AS209" s="112"/>
      <c r="AT209" s="112"/>
      <c r="AU209" s="112"/>
      <c r="AV209" s="112"/>
      <c r="AW209" s="112"/>
      <c r="AX209" s="112"/>
      <c r="AY209" s="112"/>
      <c r="AZ209" s="112"/>
      <c r="BA209" s="112"/>
      <c r="BB209" s="112"/>
      <c r="BC209" s="112"/>
      <c r="BD209" s="112"/>
      <c r="BE209" s="112"/>
      <c r="BF209" s="112"/>
      <c r="BG209" s="112"/>
      <c r="BH209" s="112"/>
      <c r="BI209" s="112"/>
      <c r="BJ209" s="112"/>
      <c r="BK209" s="112"/>
      <c r="BL209" s="112"/>
      <c r="BM209" s="112"/>
      <c r="BN209" s="112"/>
      <c r="BO209" s="112"/>
      <c r="BP209" s="112"/>
      <c r="BQ209" s="112"/>
      <c r="BR209" s="112"/>
      <c r="BS209" s="112"/>
      <c r="BT209" s="112"/>
      <c r="BU209" s="112"/>
      <c r="BV209" s="112"/>
    </row>
    <row r="210" spans="1:74" s="99" customFormat="1" x14ac:dyDescent="0.2">
      <c r="A210" s="91"/>
      <c r="B210" s="130"/>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c r="AO210" s="112"/>
      <c r="AP210" s="112"/>
      <c r="AQ210" s="112"/>
      <c r="AR210" s="112"/>
      <c r="AS210" s="112"/>
      <c r="AT210" s="112"/>
      <c r="AU210" s="112"/>
      <c r="AV210" s="112"/>
      <c r="AW210" s="112"/>
      <c r="AX210" s="112"/>
      <c r="AY210" s="112"/>
      <c r="AZ210" s="112"/>
      <c r="BA210" s="112"/>
      <c r="BB210" s="112"/>
      <c r="BC210" s="112"/>
      <c r="BD210" s="112"/>
      <c r="BE210" s="112"/>
      <c r="BF210" s="112"/>
      <c r="BG210" s="112"/>
      <c r="BH210" s="112"/>
      <c r="BI210" s="112"/>
      <c r="BJ210" s="112"/>
      <c r="BK210" s="112"/>
      <c r="BL210" s="112"/>
      <c r="BM210" s="112"/>
      <c r="BN210" s="112"/>
      <c r="BO210" s="112"/>
      <c r="BP210" s="112"/>
      <c r="BQ210" s="112"/>
      <c r="BR210" s="112"/>
      <c r="BS210" s="112"/>
      <c r="BT210" s="112"/>
      <c r="BU210" s="112"/>
      <c r="BV210" s="112"/>
    </row>
    <row r="211" spans="1:74" s="99" customFormat="1" x14ac:dyDescent="0.2">
      <c r="A211" s="91"/>
      <c r="B211" s="130"/>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c r="AO211" s="112"/>
      <c r="AP211" s="112"/>
      <c r="AQ211" s="112"/>
      <c r="AR211" s="112"/>
      <c r="AS211" s="112"/>
      <c r="AT211" s="112"/>
      <c r="AU211" s="112"/>
      <c r="AV211" s="112"/>
      <c r="AW211" s="112"/>
      <c r="AX211" s="112"/>
      <c r="AY211" s="112"/>
      <c r="AZ211" s="112"/>
      <c r="BA211" s="112"/>
      <c r="BB211" s="112"/>
      <c r="BC211" s="112"/>
      <c r="BD211" s="112"/>
      <c r="BE211" s="112"/>
      <c r="BF211" s="112"/>
      <c r="BG211" s="112"/>
      <c r="BH211" s="112"/>
      <c r="BI211" s="112"/>
      <c r="BJ211" s="112"/>
      <c r="BK211" s="112"/>
      <c r="BL211" s="112"/>
      <c r="BM211" s="112"/>
      <c r="BN211" s="112"/>
      <c r="BO211" s="112"/>
      <c r="BP211" s="112"/>
      <c r="BQ211" s="112"/>
      <c r="BR211" s="112"/>
      <c r="BS211" s="112"/>
      <c r="BT211" s="112"/>
      <c r="BU211" s="112"/>
      <c r="BV211" s="112"/>
    </row>
    <row r="212" spans="1:74" s="99" customFormat="1" x14ac:dyDescent="0.2">
      <c r="A212" s="91"/>
      <c r="B212" s="130"/>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c r="AO212" s="112"/>
      <c r="AP212" s="112"/>
      <c r="AQ212" s="112"/>
      <c r="AR212" s="112"/>
      <c r="AS212" s="112"/>
      <c r="AT212" s="112"/>
      <c r="AU212" s="112"/>
      <c r="AV212" s="112"/>
      <c r="AW212" s="112"/>
      <c r="AX212" s="112"/>
      <c r="AY212" s="112"/>
      <c r="AZ212" s="112"/>
      <c r="BA212" s="112"/>
      <c r="BB212" s="112"/>
      <c r="BC212" s="112"/>
      <c r="BD212" s="112"/>
      <c r="BE212" s="112"/>
      <c r="BF212" s="112"/>
      <c r="BG212" s="112"/>
      <c r="BH212" s="112"/>
      <c r="BI212" s="112"/>
      <c r="BJ212" s="112"/>
      <c r="BK212" s="112"/>
      <c r="BL212" s="112"/>
      <c r="BM212" s="112"/>
      <c r="BN212" s="112"/>
      <c r="BO212" s="112"/>
      <c r="BP212" s="112"/>
      <c r="BQ212" s="112"/>
      <c r="BR212" s="112"/>
      <c r="BS212" s="112"/>
      <c r="BT212" s="112"/>
      <c r="BU212" s="112"/>
      <c r="BV212" s="112"/>
    </row>
    <row r="213" spans="1:74" s="99" customFormat="1" x14ac:dyDescent="0.2">
      <c r="A213" s="91"/>
      <c r="B213" s="130"/>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c r="AO213" s="112"/>
      <c r="AP213" s="112"/>
      <c r="AQ213" s="112"/>
      <c r="AR213" s="112"/>
      <c r="AS213" s="112"/>
      <c r="AT213" s="112"/>
      <c r="AU213" s="112"/>
      <c r="AV213" s="112"/>
      <c r="AW213" s="112"/>
      <c r="AX213" s="112"/>
      <c r="AY213" s="112"/>
      <c r="AZ213" s="112"/>
      <c r="BA213" s="112"/>
      <c r="BB213" s="112"/>
      <c r="BC213" s="112"/>
      <c r="BD213" s="112"/>
      <c r="BE213" s="112"/>
      <c r="BF213" s="112"/>
      <c r="BG213" s="112"/>
      <c r="BH213" s="112"/>
      <c r="BI213" s="112"/>
      <c r="BJ213" s="112"/>
      <c r="BK213" s="112"/>
      <c r="BL213" s="112"/>
      <c r="BM213" s="112"/>
      <c r="BN213" s="112"/>
      <c r="BO213" s="112"/>
      <c r="BP213" s="112"/>
      <c r="BQ213" s="112"/>
      <c r="BR213" s="112"/>
      <c r="BS213" s="112"/>
      <c r="BT213" s="112"/>
      <c r="BU213" s="112"/>
      <c r="BV213" s="112"/>
    </row>
    <row r="214" spans="1:74" s="99" customFormat="1" x14ac:dyDescent="0.2">
      <c r="A214" s="91"/>
      <c r="B214" s="130"/>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112"/>
      <c r="AP214" s="112"/>
      <c r="AQ214" s="112"/>
      <c r="AR214" s="112"/>
      <c r="AS214" s="112"/>
      <c r="AT214" s="112"/>
      <c r="AU214" s="112"/>
      <c r="AV214" s="112"/>
      <c r="AW214" s="112"/>
      <c r="AX214" s="112"/>
      <c r="AY214" s="112"/>
      <c r="AZ214" s="112"/>
      <c r="BA214" s="112"/>
      <c r="BB214" s="112"/>
      <c r="BC214" s="112"/>
      <c r="BD214" s="112"/>
      <c r="BE214" s="112"/>
      <c r="BF214" s="112"/>
      <c r="BG214" s="112"/>
      <c r="BH214" s="112"/>
      <c r="BI214" s="112"/>
      <c r="BJ214" s="112"/>
      <c r="BK214" s="112"/>
      <c r="BL214" s="112"/>
      <c r="BM214" s="112"/>
      <c r="BN214" s="112"/>
      <c r="BO214" s="112"/>
      <c r="BP214" s="112"/>
      <c r="BQ214" s="112"/>
      <c r="BR214" s="112"/>
      <c r="BS214" s="112"/>
      <c r="BT214" s="112"/>
      <c r="BU214" s="112"/>
      <c r="BV214" s="112"/>
    </row>
    <row r="215" spans="1:74" s="99" customFormat="1" x14ac:dyDescent="0.2">
      <c r="A215" s="91"/>
      <c r="B215" s="130"/>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c r="AO215" s="112"/>
      <c r="AP215" s="112"/>
      <c r="AQ215" s="112"/>
      <c r="AR215" s="112"/>
      <c r="AS215" s="112"/>
      <c r="AT215" s="112"/>
      <c r="AU215" s="112"/>
      <c r="AV215" s="112"/>
      <c r="AW215" s="112"/>
      <c r="AX215" s="112"/>
      <c r="AY215" s="112"/>
      <c r="AZ215" s="112"/>
      <c r="BA215" s="112"/>
      <c r="BB215" s="112"/>
      <c r="BC215" s="112"/>
      <c r="BD215" s="112"/>
      <c r="BE215" s="112"/>
      <c r="BF215" s="112"/>
      <c r="BG215" s="112"/>
      <c r="BH215" s="112"/>
      <c r="BI215" s="112"/>
      <c r="BJ215" s="112"/>
      <c r="BK215" s="112"/>
      <c r="BL215" s="112"/>
      <c r="BM215" s="112"/>
      <c r="BN215" s="112"/>
      <c r="BO215" s="112"/>
      <c r="BP215" s="112"/>
      <c r="BQ215" s="112"/>
      <c r="BR215" s="112"/>
      <c r="BS215" s="112"/>
      <c r="BT215" s="112"/>
      <c r="BU215" s="112"/>
      <c r="BV215" s="112"/>
    </row>
    <row r="216" spans="1:74" s="99" customFormat="1" x14ac:dyDescent="0.2">
      <c r="A216" s="91"/>
      <c r="B216" s="130"/>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c r="AO216" s="112"/>
      <c r="AP216" s="112"/>
      <c r="AQ216" s="112"/>
      <c r="AR216" s="112"/>
      <c r="AS216" s="112"/>
      <c r="AT216" s="112"/>
      <c r="AU216" s="112"/>
      <c r="AV216" s="112"/>
      <c r="AW216" s="112"/>
      <c r="AX216" s="112"/>
      <c r="AY216" s="112"/>
      <c r="AZ216" s="112"/>
      <c r="BA216" s="112"/>
      <c r="BB216" s="112"/>
      <c r="BC216" s="112"/>
      <c r="BD216" s="112"/>
      <c r="BE216" s="112"/>
      <c r="BF216" s="112"/>
      <c r="BG216" s="112"/>
      <c r="BH216" s="112"/>
      <c r="BI216" s="112"/>
      <c r="BJ216" s="112"/>
      <c r="BK216" s="112"/>
      <c r="BL216" s="112"/>
      <c r="BM216" s="112"/>
      <c r="BN216" s="112"/>
      <c r="BO216" s="112"/>
      <c r="BP216" s="112"/>
      <c r="BQ216" s="112"/>
      <c r="BR216" s="112"/>
      <c r="BS216" s="112"/>
      <c r="BT216" s="112"/>
      <c r="BU216" s="112"/>
      <c r="BV216" s="112"/>
    </row>
    <row r="217" spans="1:74" s="99" customFormat="1" x14ac:dyDescent="0.2">
      <c r="A217" s="91"/>
      <c r="B217" s="130"/>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c r="AO217" s="112"/>
      <c r="AP217" s="112"/>
      <c r="AQ217" s="112"/>
      <c r="AR217" s="112"/>
      <c r="AS217" s="112"/>
      <c r="AT217" s="112"/>
      <c r="AU217" s="112"/>
      <c r="AV217" s="112"/>
      <c r="AW217" s="112"/>
      <c r="AX217" s="112"/>
      <c r="AY217" s="112"/>
      <c r="AZ217" s="112"/>
      <c r="BA217" s="112"/>
      <c r="BB217" s="112"/>
      <c r="BC217" s="112"/>
      <c r="BD217" s="112"/>
      <c r="BE217" s="112"/>
      <c r="BF217" s="112"/>
      <c r="BG217" s="112"/>
      <c r="BH217" s="112"/>
      <c r="BI217" s="112"/>
      <c r="BJ217" s="112"/>
      <c r="BK217" s="112"/>
      <c r="BL217" s="112"/>
      <c r="BM217" s="112"/>
      <c r="BN217" s="112"/>
      <c r="BO217" s="112"/>
      <c r="BP217" s="112"/>
      <c r="BQ217" s="112"/>
      <c r="BR217" s="112"/>
      <c r="BS217" s="112"/>
      <c r="BT217" s="112"/>
      <c r="BU217" s="112"/>
      <c r="BV217" s="112"/>
    </row>
    <row r="218" spans="1:74" s="99" customFormat="1" x14ac:dyDescent="0.2">
      <c r="A218" s="91"/>
      <c r="B218" s="130"/>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c r="AO218" s="112"/>
      <c r="AP218" s="112"/>
      <c r="AQ218" s="112"/>
      <c r="AR218" s="112"/>
      <c r="AS218" s="112"/>
      <c r="AT218" s="112"/>
      <c r="AU218" s="112"/>
      <c r="AV218" s="112"/>
      <c r="AW218" s="112"/>
      <c r="AX218" s="112"/>
      <c r="AY218" s="112"/>
      <c r="AZ218" s="112"/>
      <c r="BA218" s="112"/>
      <c r="BB218" s="112"/>
      <c r="BC218" s="112"/>
      <c r="BD218" s="112"/>
      <c r="BE218" s="112"/>
      <c r="BF218" s="112"/>
      <c r="BG218" s="112"/>
      <c r="BH218" s="112"/>
      <c r="BI218" s="112"/>
      <c r="BJ218" s="112"/>
      <c r="BK218" s="112"/>
      <c r="BL218" s="112"/>
      <c r="BM218" s="112"/>
      <c r="BN218" s="112"/>
      <c r="BO218" s="112"/>
      <c r="BP218" s="112"/>
      <c r="BQ218" s="112"/>
      <c r="BR218" s="112"/>
      <c r="BS218" s="112"/>
      <c r="BT218" s="112"/>
      <c r="BU218" s="112"/>
      <c r="BV218" s="112"/>
    </row>
    <row r="219" spans="1:74" s="99" customFormat="1" x14ac:dyDescent="0.2">
      <c r="A219" s="91"/>
      <c r="B219" s="130"/>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c r="AO219" s="112"/>
      <c r="AP219" s="112"/>
      <c r="AQ219" s="112"/>
      <c r="AR219" s="112"/>
      <c r="AS219" s="112"/>
      <c r="AT219" s="112"/>
      <c r="AU219" s="112"/>
      <c r="AV219" s="112"/>
      <c r="AW219" s="112"/>
      <c r="AX219" s="112"/>
      <c r="AY219" s="112"/>
      <c r="AZ219" s="112"/>
      <c r="BA219" s="112"/>
      <c r="BB219" s="112"/>
      <c r="BC219" s="112"/>
      <c r="BD219" s="112"/>
      <c r="BE219" s="112"/>
      <c r="BF219" s="112"/>
      <c r="BG219" s="112"/>
      <c r="BH219" s="112"/>
      <c r="BI219" s="112"/>
      <c r="BJ219" s="112"/>
      <c r="BK219" s="112"/>
      <c r="BL219" s="112"/>
      <c r="BM219" s="112"/>
      <c r="BN219" s="112"/>
      <c r="BO219" s="112"/>
      <c r="BP219" s="112"/>
      <c r="BQ219" s="112"/>
      <c r="BR219" s="112"/>
      <c r="BS219" s="112"/>
      <c r="BT219" s="112"/>
      <c r="BU219" s="112"/>
      <c r="BV219" s="112"/>
    </row>
    <row r="220" spans="1:74" s="99" customFormat="1" x14ac:dyDescent="0.2">
      <c r="A220" s="91"/>
      <c r="B220" s="130"/>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c r="AO220" s="112"/>
      <c r="AP220" s="112"/>
      <c r="AQ220" s="112"/>
      <c r="AR220" s="112"/>
      <c r="AS220" s="112"/>
      <c r="AT220" s="112"/>
      <c r="AU220" s="112"/>
      <c r="AV220" s="112"/>
      <c r="AW220" s="112"/>
      <c r="AX220" s="112"/>
      <c r="AY220" s="112"/>
      <c r="AZ220" s="112"/>
      <c r="BA220" s="112"/>
      <c r="BB220" s="112"/>
      <c r="BC220" s="112"/>
      <c r="BD220" s="112"/>
      <c r="BE220" s="112"/>
      <c r="BF220" s="112"/>
      <c r="BG220" s="112"/>
      <c r="BH220" s="112"/>
      <c r="BI220" s="112"/>
      <c r="BJ220" s="112"/>
      <c r="BK220" s="112"/>
      <c r="BL220" s="112"/>
      <c r="BM220" s="112"/>
      <c r="BN220" s="112"/>
      <c r="BO220" s="112"/>
      <c r="BP220" s="112"/>
      <c r="BQ220" s="112"/>
      <c r="BR220" s="112"/>
      <c r="BS220" s="112"/>
      <c r="BT220" s="112"/>
      <c r="BU220" s="112"/>
      <c r="BV220" s="112"/>
    </row>
    <row r="221" spans="1:74" s="99" customFormat="1" x14ac:dyDescent="0.2">
      <c r="A221" s="91"/>
      <c r="B221" s="130"/>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c r="AO221" s="112"/>
      <c r="AP221" s="112"/>
      <c r="AQ221" s="112"/>
      <c r="AR221" s="112"/>
      <c r="AS221" s="112"/>
      <c r="AT221" s="112"/>
      <c r="AU221" s="112"/>
      <c r="AV221" s="112"/>
      <c r="AW221" s="112"/>
      <c r="AX221" s="112"/>
      <c r="AY221" s="112"/>
      <c r="AZ221" s="112"/>
      <c r="BA221" s="112"/>
      <c r="BB221" s="112"/>
      <c r="BC221" s="112"/>
      <c r="BD221" s="112"/>
      <c r="BE221" s="112"/>
      <c r="BF221" s="112"/>
      <c r="BG221" s="112"/>
      <c r="BH221" s="112"/>
      <c r="BI221" s="112"/>
      <c r="BJ221" s="112"/>
      <c r="BK221" s="112"/>
      <c r="BL221" s="112"/>
      <c r="BM221" s="112"/>
      <c r="BN221" s="112"/>
      <c r="BO221" s="112"/>
      <c r="BP221" s="112"/>
      <c r="BQ221" s="112"/>
      <c r="BR221" s="112"/>
      <c r="BS221" s="112"/>
      <c r="BT221" s="112"/>
      <c r="BU221" s="112"/>
      <c r="BV221" s="112"/>
    </row>
    <row r="222" spans="1:74" s="99" customFormat="1" x14ac:dyDescent="0.2">
      <c r="A222" s="91"/>
      <c r="B222" s="130"/>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c r="AO222" s="112"/>
      <c r="AP222" s="112"/>
      <c r="AQ222" s="112"/>
      <c r="AR222" s="112"/>
      <c r="AS222" s="112"/>
      <c r="AT222" s="112"/>
      <c r="AU222" s="112"/>
      <c r="AV222" s="112"/>
      <c r="AW222" s="112"/>
      <c r="AX222" s="112"/>
      <c r="AY222" s="112"/>
      <c r="AZ222" s="112"/>
      <c r="BA222" s="112"/>
      <c r="BB222" s="112"/>
      <c r="BC222" s="112"/>
      <c r="BD222" s="112"/>
      <c r="BE222" s="112"/>
      <c r="BF222" s="112"/>
      <c r="BG222" s="112"/>
      <c r="BH222" s="112"/>
      <c r="BI222" s="112"/>
      <c r="BJ222" s="112"/>
      <c r="BK222" s="112"/>
      <c r="BL222" s="112"/>
      <c r="BM222" s="112"/>
      <c r="BN222" s="112"/>
      <c r="BO222" s="112"/>
      <c r="BP222" s="112"/>
      <c r="BQ222" s="112"/>
      <c r="BR222" s="112"/>
      <c r="BS222" s="112"/>
      <c r="BT222" s="112"/>
      <c r="BU222" s="112"/>
      <c r="BV222" s="112"/>
    </row>
    <row r="223" spans="1:74" s="99" customFormat="1" x14ac:dyDescent="0.2">
      <c r="A223" s="91"/>
      <c r="B223" s="130"/>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c r="AO223" s="112"/>
      <c r="AP223" s="112"/>
      <c r="AQ223" s="112"/>
      <c r="AR223" s="112"/>
      <c r="AS223" s="112"/>
      <c r="AT223" s="112"/>
      <c r="AU223" s="112"/>
      <c r="AV223" s="112"/>
      <c r="AW223" s="112"/>
      <c r="AX223" s="112"/>
      <c r="AY223" s="112"/>
      <c r="AZ223" s="112"/>
      <c r="BA223" s="112"/>
      <c r="BB223" s="112"/>
      <c r="BC223" s="112"/>
      <c r="BD223" s="112"/>
      <c r="BE223" s="112"/>
      <c r="BF223" s="112"/>
      <c r="BG223" s="112"/>
      <c r="BH223" s="112"/>
      <c r="BI223" s="112"/>
      <c r="BJ223" s="112"/>
      <c r="BK223" s="112"/>
      <c r="BL223" s="112"/>
      <c r="BM223" s="112"/>
      <c r="BN223" s="112"/>
      <c r="BO223" s="112"/>
      <c r="BP223" s="112"/>
      <c r="BQ223" s="112"/>
      <c r="BR223" s="112"/>
      <c r="BS223" s="112"/>
      <c r="BT223" s="112"/>
      <c r="BU223" s="112"/>
      <c r="BV223" s="112"/>
    </row>
    <row r="224" spans="1:74" s="99" customFormat="1" x14ac:dyDescent="0.2">
      <c r="A224" s="91"/>
      <c r="B224" s="130"/>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c r="AO224" s="112"/>
      <c r="AP224" s="112"/>
      <c r="AQ224" s="112"/>
      <c r="AR224" s="112"/>
      <c r="AS224" s="112"/>
      <c r="AT224" s="112"/>
      <c r="AU224" s="112"/>
      <c r="AV224" s="112"/>
      <c r="AW224" s="112"/>
      <c r="AX224" s="112"/>
      <c r="AY224" s="112"/>
      <c r="AZ224" s="112"/>
      <c r="BA224" s="112"/>
      <c r="BB224" s="112"/>
      <c r="BC224" s="112"/>
      <c r="BD224" s="112"/>
      <c r="BE224" s="112"/>
      <c r="BF224" s="112"/>
      <c r="BG224" s="112"/>
      <c r="BH224" s="112"/>
      <c r="BI224" s="112"/>
      <c r="BJ224" s="112"/>
      <c r="BK224" s="112"/>
      <c r="BL224" s="112"/>
      <c r="BM224" s="112"/>
      <c r="BN224" s="112"/>
      <c r="BO224" s="112"/>
      <c r="BP224" s="112"/>
      <c r="BQ224" s="112"/>
      <c r="BR224" s="112"/>
      <c r="BS224" s="112"/>
      <c r="BT224" s="112"/>
      <c r="BU224" s="112"/>
      <c r="BV224" s="112"/>
    </row>
    <row r="225" spans="1:74" s="99" customFormat="1" x14ac:dyDescent="0.2">
      <c r="A225" s="91"/>
      <c r="B225" s="130"/>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c r="AY225" s="112"/>
      <c r="AZ225" s="112"/>
      <c r="BA225" s="112"/>
      <c r="BB225" s="112"/>
      <c r="BC225" s="112"/>
      <c r="BD225" s="112"/>
      <c r="BE225" s="112"/>
      <c r="BF225" s="112"/>
      <c r="BG225" s="112"/>
      <c r="BH225" s="112"/>
      <c r="BI225" s="112"/>
      <c r="BJ225" s="112"/>
      <c r="BK225" s="112"/>
      <c r="BL225" s="112"/>
      <c r="BM225" s="112"/>
      <c r="BN225" s="112"/>
      <c r="BO225" s="112"/>
      <c r="BP225" s="112"/>
      <c r="BQ225" s="112"/>
      <c r="BR225" s="112"/>
      <c r="BS225" s="112"/>
      <c r="BT225" s="112"/>
      <c r="BU225" s="112"/>
      <c r="BV225" s="112"/>
    </row>
    <row r="226" spans="1:74" s="99" customFormat="1" x14ac:dyDescent="0.2">
      <c r="A226" s="91"/>
      <c r="B226" s="130"/>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c r="AO226" s="112"/>
      <c r="AP226" s="112"/>
      <c r="AQ226" s="112"/>
      <c r="AR226" s="112"/>
      <c r="AS226" s="112"/>
      <c r="AT226" s="112"/>
      <c r="AU226" s="112"/>
      <c r="AV226" s="112"/>
      <c r="AW226" s="112"/>
      <c r="AX226" s="112"/>
      <c r="AY226" s="112"/>
      <c r="AZ226" s="112"/>
      <c r="BA226" s="112"/>
      <c r="BB226" s="112"/>
      <c r="BC226" s="112"/>
      <c r="BD226" s="112"/>
      <c r="BE226" s="112"/>
      <c r="BF226" s="112"/>
      <c r="BG226" s="112"/>
      <c r="BH226" s="112"/>
      <c r="BI226" s="112"/>
      <c r="BJ226" s="112"/>
      <c r="BK226" s="112"/>
      <c r="BL226" s="112"/>
      <c r="BM226" s="112"/>
      <c r="BN226" s="112"/>
      <c r="BO226" s="112"/>
      <c r="BP226" s="112"/>
      <c r="BQ226" s="112"/>
      <c r="BR226" s="112"/>
      <c r="BS226" s="112"/>
      <c r="BT226" s="112"/>
      <c r="BU226" s="112"/>
      <c r="BV226" s="112"/>
    </row>
    <row r="227" spans="1:74" s="99" customFormat="1" x14ac:dyDescent="0.2">
      <c r="A227" s="91"/>
      <c r="B227" s="130"/>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c r="AO227" s="112"/>
      <c r="AP227" s="112"/>
      <c r="AQ227" s="112"/>
      <c r="AR227" s="112"/>
      <c r="AS227" s="112"/>
      <c r="AT227" s="112"/>
      <c r="AU227" s="112"/>
      <c r="AV227" s="112"/>
      <c r="AW227" s="112"/>
      <c r="AX227" s="112"/>
      <c r="AY227" s="112"/>
      <c r="AZ227" s="112"/>
      <c r="BA227" s="112"/>
      <c r="BB227" s="112"/>
      <c r="BC227" s="112"/>
      <c r="BD227" s="112"/>
      <c r="BE227" s="112"/>
      <c r="BF227" s="112"/>
      <c r="BG227" s="112"/>
      <c r="BH227" s="112"/>
      <c r="BI227" s="112"/>
      <c r="BJ227" s="112"/>
      <c r="BK227" s="112"/>
      <c r="BL227" s="112"/>
      <c r="BM227" s="112"/>
      <c r="BN227" s="112"/>
      <c r="BO227" s="112"/>
      <c r="BP227" s="112"/>
      <c r="BQ227" s="112"/>
      <c r="BR227" s="112"/>
      <c r="BS227" s="112"/>
      <c r="BT227" s="112"/>
      <c r="BU227" s="112"/>
      <c r="BV227" s="112"/>
    </row>
    <row r="228" spans="1:74" s="99" customFormat="1" x14ac:dyDescent="0.2">
      <c r="A228" s="91"/>
      <c r="B228" s="130"/>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c r="AO228" s="112"/>
      <c r="AP228" s="112"/>
      <c r="AQ228" s="112"/>
      <c r="AR228" s="112"/>
      <c r="AS228" s="112"/>
      <c r="AT228" s="112"/>
      <c r="AU228" s="112"/>
      <c r="AV228" s="112"/>
      <c r="AW228" s="112"/>
      <c r="AX228" s="112"/>
      <c r="AY228" s="112"/>
      <c r="AZ228" s="112"/>
      <c r="BA228" s="112"/>
      <c r="BB228" s="112"/>
      <c r="BC228" s="112"/>
      <c r="BD228" s="112"/>
      <c r="BE228" s="112"/>
      <c r="BF228" s="112"/>
      <c r="BG228" s="112"/>
      <c r="BH228" s="112"/>
      <c r="BI228" s="112"/>
      <c r="BJ228" s="112"/>
      <c r="BK228" s="112"/>
      <c r="BL228" s="112"/>
      <c r="BM228" s="112"/>
      <c r="BN228" s="112"/>
      <c r="BO228" s="112"/>
      <c r="BP228" s="112"/>
      <c r="BQ228" s="112"/>
      <c r="BR228" s="112"/>
      <c r="BS228" s="112"/>
      <c r="BT228" s="112"/>
      <c r="BU228" s="112"/>
      <c r="BV228" s="112"/>
    </row>
    <row r="229" spans="1:74" s="99" customFormat="1" x14ac:dyDescent="0.2">
      <c r="A229" s="91"/>
      <c r="B229" s="130"/>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2"/>
      <c r="AY229" s="112"/>
      <c r="AZ229" s="112"/>
      <c r="BA229" s="112"/>
      <c r="BB229" s="112"/>
      <c r="BC229" s="112"/>
      <c r="BD229" s="112"/>
      <c r="BE229" s="112"/>
      <c r="BF229" s="112"/>
      <c r="BG229" s="112"/>
      <c r="BH229" s="112"/>
      <c r="BI229" s="112"/>
      <c r="BJ229" s="112"/>
      <c r="BK229" s="112"/>
      <c r="BL229" s="112"/>
      <c r="BM229" s="112"/>
      <c r="BN229" s="112"/>
      <c r="BO229" s="112"/>
      <c r="BP229" s="112"/>
      <c r="BQ229" s="112"/>
      <c r="BR229" s="112"/>
      <c r="BS229" s="112"/>
      <c r="BT229" s="112"/>
      <c r="BU229" s="112"/>
      <c r="BV229" s="112"/>
    </row>
    <row r="230" spans="1:74" s="99" customFormat="1" x14ac:dyDescent="0.2">
      <c r="A230" s="91"/>
      <c r="B230" s="130"/>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c r="AO230" s="112"/>
      <c r="AP230" s="112"/>
      <c r="AQ230" s="112"/>
      <c r="AR230" s="112"/>
      <c r="AS230" s="112"/>
      <c r="AT230" s="112"/>
      <c r="AU230" s="112"/>
      <c r="AV230" s="112"/>
      <c r="AW230" s="112"/>
      <c r="AX230" s="112"/>
      <c r="AY230" s="112"/>
      <c r="AZ230" s="112"/>
      <c r="BA230" s="112"/>
      <c r="BB230" s="112"/>
      <c r="BC230" s="112"/>
      <c r="BD230" s="112"/>
      <c r="BE230" s="112"/>
      <c r="BF230" s="112"/>
      <c r="BG230" s="112"/>
      <c r="BH230" s="112"/>
      <c r="BI230" s="112"/>
      <c r="BJ230" s="112"/>
      <c r="BK230" s="112"/>
      <c r="BL230" s="112"/>
      <c r="BM230" s="112"/>
      <c r="BN230" s="112"/>
      <c r="BO230" s="112"/>
      <c r="BP230" s="112"/>
      <c r="BQ230" s="112"/>
      <c r="BR230" s="112"/>
      <c r="BS230" s="112"/>
      <c r="BT230" s="112"/>
      <c r="BU230" s="112"/>
      <c r="BV230" s="112"/>
    </row>
    <row r="231" spans="1:74" s="99" customFormat="1" x14ac:dyDescent="0.2">
      <c r="A231" s="91"/>
      <c r="B231" s="130"/>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c r="AO231" s="112"/>
      <c r="AP231" s="112"/>
      <c r="AQ231" s="112"/>
      <c r="AR231" s="112"/>
      <c r="AS231" s="112"/>
      <c r="AT231" s="112"/>
      <c r="AU231" s="112"/>
      <c r="AV231" s="112"/>
      <c r="AW231" s="112"/>
      <c r="AX231" s="112"/>
      <c r="AY231" s="112"/>
      <c r="AZ231" s="112"/>
      <c r="BA231" s="112"/>
      <c r="BB231" s="112"/>
      <c r="BC231" s="112"/>
      <c r="BD231" s="112"/>
      <c r="BE231" s="112"/>
      <c r="BF231" s="112"/>
      <c r="BG231" s="112"/>
      <c r="BH231" s="112"/>
      <c r="BI231" s="112"/>
      <c r="BJ231" s="112"/>
      <c r="BK231" s="112"/>
      <c r="BL231" s="112"/>
      <c r="BM231" s="112"/>
      <c r="BN231" s="112"/>
      <c r="BO231" s="112"/>
      <c r="BP231" s="112"/>
      <c r="BQ231" s="112"/>
      <c r="BR231" s="112"/>
      <c r="BS231" s="112"/>
      <c r="BT231" s="112"/>
      <c r="BU231" s="112"/>
      <c r="BV231" s="112"/>
    </row>
    <row r="232" spans="1:74" s="99" customFormat="1" x14ac:dyDescent="0.2">
      <c r="A232" s="91"/>
      <c r="B232" s="130"/>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c r="AO232" s="112"/>
      <c r="AP232" s="112"/>
      <c r="AQ232" s="112"/>
      <c r="AR232" s="112"/>
      <c r="AS232" s="112"/>
      <c r="AT232" s="112"/>
      <c r="AU232" s="112"/>
      <c r="AV232" s="112"/>
      <c r="AW232" s="112"/>
      <c r="AX232" s="112"/>
      <c r="AY232" s="112"/>
      <c r="AZ232" s="112"/>
      <c r="BA232" s="112"/>
      <c r="BB232" s="112"/>
      <c r="BC232" s="112"/>
      <c r="BD232" s="112"/>
      <c r="BE232" s="112"/>
      <c r="BF232" s="112"/>
      <c r="BG232" s="112"/>
      <c r="BH232" s="112"/>
      <c r="BI232" s="112"/>
      <c r="BJ232" s="112"/>
      <c r="BK232" s="112"/>
      <c r="BL232" s="112"/>
      <c r="BM232" s="112"/>
      <c r="BN232" s="112"/>
      <c r="BO232" s="112"/>
      <c r="BP232" s="112"/>
      <c r="BQ232" s="112"/>
      <c r="BR232" s="112"/>
      <c r="BS232" s="112"/>
      <c r="BT232" s="112"/>
      <c r="BU232" s="112"/>
      <c r="BV232" s="112"/>
    </row>
    <row r="233" spans="1:74" s="99" customFormat="1" x14ac:dyDescent="0.2">
      <c r="A233" s="91"/>
      <c r="B233" s="130"/>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c r="AO233" s="112"/>
      <c r="AP233" s="112"/>
      <c r="AQ233" s="112"/>
      <c r="AR233" s="112"/>
      <c r="AS233" s="112"/>
      <c r="AT233" s="112"/>
      <c r="AU233" s="112"/>
      <c r="AV233" s="112"/>
      <c r="AW233" s="112"/>
      <c r="AX233" s="112"/>
      <c r="AY233" s="112"/>
      <c r="AZ233" s="112"/>
      <c r="BA233" s="112"/>
      <c r="BB233" s="112"/>
      <c r="BC233" s="112"/>
      <c r="BD233" s="112"/>
      <c r="BE233" s="112"/>
      <c r="BF233" s="112"/>
      <c r="BG233" s="112"/>
      <c r="BH233" s="112"/>
      <c r="BI233" s="112"/>
      <c r="BJ233" s="112"/>
      <c r="BK233" s="112"/>
      <c r="BL233" s="112"/>
      <c r="BM233" s="112"/>
      <c r="BN233" s="112"/>
      <c r="BO233" s="112"/>
      <c r="BP233" s="112"/>
      <c r="BQ233" s="112"/>
      <c r="BR233" s="112"/>
      <c r="BS233" s="112"/>
      <c r="BT233" s="112"/>
      <c r="BU233" s="112"/>
      <c r="BV233" s="112"/>
    </row>
    <row r="234" spans="1:74" s="99" customFormat="1" x14ac:dyDescent="0.2">
      <c r="A234" s="91"/>
      <c r="B234" s="130"/>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c r="AO234" s="112"/>
      <c r="AP234" s="112"/>
      <c r="AQ234" s="112"/>
      <c r="AR234" s="112"/>
      <c r="AS234" s="112"/>
      <c r="AT234" s="112"/>
      <c r="AU234" s="112"/>
      <c r="AV234" s="112"/>
      <c r="AW234" s="112"/>
      <c r="AX234" s="112"/>
      <c r="AY234" s="112"/>
      <c r="AZ234" s="112"/>
      <c r="BA234" s="112"/>
      <c r="BB234" s="112"/>
      <c r="BC234" s="112"/>
      <c r="BD234" s="112"/>
      <c r="BE234" s="112"/>
      <c r="BF234" s="112"/>
      <c r="BG234" s="112"/>
      <c r="BH234" s="112"/>
      <c r="BI234" s="112"/>
      <c r="BJ234" s="112"/>
      <c r="BK234" s="112"/>
      <c r="BL234" s="112"/>
      <c r="BM234" s="112"/>
      <c r="BN234" s="112"/>
      <c r="BO234" s="112"/>
      <c r="BP234" s="112"/>
      <c r="BQ234" s="112"/>
      <c r="BR234" s="112"/>
      <c r="BS234" s="112"/>
      <c r="BT234" s="112"/>
      <c r="BU234" s="112"/>
      <c r="BV234" s="112"/>
    </row>
    <row r="235" spans="1:74" s="99" customFormat="1" x14ac:dyDescent="0.2">
      <c r="A235" s="91"/>
      <c r="B235" s="130"/>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c r="AO235" s="112"/>
      <c r="AP235" s="112"/>
      <c r="AQ235" s="112"/>
      <c r="AR235" s="112"/>
      <c r="AS235" s="112"/>
      <c r="AT235" s="112"/>
      <c r="AU235" s="112"/>
      <c r="AV235" s="112"/>
      <c r="AW235" s="112"/>
      <c r="AX235" s="112"/>
      <c r="AY235" s="112"/>
      <c r="AZ235" s="112"/>
      <c r="BA235" s="112"/>
      <c r="BB235" s="112"/>
      <c r="BC235" s="112"/>
      <c r="BD235" s="112"/>
      <c r="BE235" s="112"/>
      <c r="BF235" s="112"/>
      <c r="BG235" s="112"/>
      <c r="BH235" s="112"/>
      <c r="BI235" s="112"/>
      <c r="BJ235" s="112"/>
      <c r="BK235" s="112"/>
      <c r="BL235" s="112"/>
      <c r="BM235" s="112"/>
      <c r="BN235" s="112"/>
      <c r="BO235" s="112"/>
      <c r="BP235" s="112"/>
      <c r="BQ235" s="112"/>
      <c r="BR235" s="112"/>
      <c r="BS235" s="112"/>
      <c r="BT235" s="112"/>
      <c r="BU235" s="112"/>
      <c r="BV235" s="112"/>
    </row>
    <row r="236" spans="1:74" s="99" customFormat="1" x14ac:dyDescent="0.2">
      <c r="A236" s="91"/>
      <c r="B236" s="130"/>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c r="AO236" s="112"/>
      <c r="AP236" s="112"/>
      <c r="AQ236" s="112"/>
      <c r="AR236" s="112"/>
      <c r="AS236" s="112"/>
      <c r="AT236" s="112"/>
      <c r="AU236" s="112"/>
      <c r="AV236" s="112"/>
      <c r="AW236" s="112"/>
      <c r="AX236" s="112"/>
      <c r="AY236" s="112"/>
      <c r="AZ236" s="112"/>
      <c r="BA236" s="112"/>
      <c r="BB236" s="112"/>
      <c r="BC236" s="112"/>
      <c r="BD236" s="112"/>
      <c r="BE236" s="112"/>
      <c r="BF236" s="112"/>
      <c r="BG236" s="112"/>
      <c r="BH236" s="112"/>
      <c r="BI236" s="112"/>
      <c r="BJ236" s="112"/>
      <c r="BK236" s="112"/>
      <c r="BL236" s="112"/>
      <c r="BM236" s="112"/>
      <c r="BN236" s="112"/>
      <c r="BO236" s="112"/>
      <c r="BP236" s="112"/>
      <c r="BQ236" s="112"/>
      <c r="BR236" s="112"/>
      <c r="BS236" s="112"/>
      <c r="BT236" s="112"/>
      <c r="BU236" s="112"/>
      <c r="BV236" s="112"/>
    </row>
    <row r="237" spans="1:74" s="99" customFormat="1" x14ac:dyDescent="0.2">
      <c r="A237" s="91"/>
      <c r="B237" s="130"/>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c r="AO237" s="112"/>
      <c r="AP237" s="112"/>
      <c r="AQ237" s="112"/>
      <c r="AR237" s="112"/>
      <c r="AS237" s="112"/>
      <c r="AT237" s="112"/>
      <c r="AU237" s="112"/>
      <c r="AV237" s="112"/>
      <c r="AW237" s="112"/>
      <c r="AX237" s="112"/>
      <c r="AY237" s="112"/>
      <c r="AZ237" s="112"/>
      <c r="BA237" s="112"/>
      <c r="BB237" s="112"/>
      <c r="BC237" s="112"/>
      <c r="BD237" s="112"/>
      <c r="BE237" s="112"/>
      <c r="BF237" s="112"/>
      <c r="BG237" s="112"/>
      <c r="BH237" s="112"/>
      <c r="BI237" s="112"/>
      <c r="BJ237" s="112"/>
      <c r="BK237" s="112"/>
      <c r="BL237" s="112"/>
      <c r="BM237" s="112"/>
      <c r="BN237" s="112"/>
      <c r="BO237" s="112"/>
      <c r="BP237" s="112"/>
      <c r="BQ237" s="112"/>
      <c r="BR237" s="112"/>
      <c r="BS237" s="112"/>
      <c r="BT237" s="112"/>
      <c r="BU237" s="112"/>
      <c r="BV237" s="112"/>
    </row>
    <row r="238" spans="1:74" s="99" customFormat="1" x14ac:dyDescent="0.2">
      <c r="A238" s="91"/>
      <c r="B238" s="130"/>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c r="AO238" s="112"/>
      <c r="AP238" s="112"/>
      <c r="AQ238" s="112"/>
      <c r="AR238" s="112"/>
      <c r="AS238" s="112"/>
      <c r="AT238" s="112"/>
      <c r="AU238" s="112"/>
      <c r="AV238" s="112"/>
      <c r="AW238" s="112"/>
      <c r="AX238" s="112"/>
      <c r="AY238" s="112"/>
      <c r="AZ238" s="112"/>
      <c r="BA238" s="112"/>
      <c r="BB238" s="112"/>
      <c r="BC238" s="112"/>
      <c r="BD238" s="112"/>
      <c r="BE238" s="112"/>
      <c r="BF238" s="112"/>
      <c r="BG238" s="112"/>
      <c r="BH238" s="112"/>
      <c r="BI238" s="112"/>
      <c r="BJ238" s="112"/>
      <c r="BK238" s="112"/>
      <c r="BL238" s="112"/>
      <c r="BM238" s="112"/>
      <c r="BN238" s="112"/>
      <c r="BO238" s="112"/>
      <c r="BP238" s="112"/>
      <c r="BQ238" s="112"/>
      <c r="BR238" s="112"/>
      <c r="BS238" s="112"/>
      <c r="BT238" s="112"/>
      <c r="BU238" s="112"/>
      <c r="BV238" s="112"/>
    </row>
    <row r="239" spans="1:74" s="99" customFormat="1" x14ac:dyDescent="0.2">
      <c r="A239" s="91"/>
      <c r="B239" s="130"/>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c r="AO239" s="112"/>
      <c r="AP239" s="112"/>
      <c r="AQ239" s="112"/>
      <c r="AR239" s="112"/>
      <c r="AS239" s="112"/>
      <c r="AT239" s="112"/>
      <c r="AU239" s="112"/>
      <c r="AV239" s="112"/>
      <c r="AW239" s="112"/>
      <c r="AX239" s="112"/>
      <c r="AY239" s="112"/>
      <c r="AZ239" s="112"/>
      <c r="BA239" s="112"/>
      <c r="BB239" s="112"/>
      <c r="BC239" s="112"/>
      <c r="BD239" s="112"/>
      <c r="BE239" s="112"/>
      <c r="BF239" s="112"/>
      <c r="BG239" s="112"/>
      <c r="BH239" s="112"/>
      <c r="BI239" s="112"/>
      <c r="BJ239" s="112"/>
      <c r="BK239" s="112"/>
      <c r="BL239" s="112"/>
      <c r="BM239" s="112"/>
      <c r="BN239" s="112"/>
      <c r="BO239" s="112"/>
      <c r="BP239" s="112"/>
      <c r="BQ239" s="112"/>
      <c r="BR239" s="112"/>
      <c r="BS239" s="112"/>
      <c r="BT239" s="112"/>
      <c r="BU239" s="112"/>
      <c r="BV239" s="112"/>
    </row>
    <row r="240" spans="1:74" s="99" customFormat="1" x14ac:dyDescent="0.2">
      <c r="A240" s="91"/>
      <c r="B240" s="130"/>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c r="AO240" s="112"/>
      <c r="AP240" s="112"/>
      <c r="AQ240" s="112"/>
      <c r="AR240" s="112"/>
      <c r="AS240" s="112"/>
      <c r="AT240" s="112"/>
      <c r="AU240" s="112"/>
      <c r="AV240" s="112"/>
      <c r="AW240" s="112"/>
      <c r="AX240" s="112"/>
      <c r="AY240" s="112"/>
      <c r="AZ240" s="112"/>
      <c r="BA240" s="112"/>
      <c r="BB240" s="112"/>
      <c r="BC240" s="112"/>
      <c r="BD240" s="112"/>
      <c r="BE240" s="112"/>
      <c r="BF240" s="112"/>
      <c r="BG240" s="112"/>
      <c r="BH240" s="112"/>
      <c r="BI240" s="112"/>
      <c r="BJ240" s="112"/>
      <c r="BK240" s="112"/>
      <c r="BL240" s="112"/>
      <c r="BM240" s="112"/>
      <c r="BN240" s="112"/>
      <c r="BO240" s="112"/>
      <c r="BP240" s="112"/>
      <c r="BQ240" s="112"/>
      <c r="BR240" s="112"/>
      <c r="BS240" s="112"/>
      <c r="BT240" s="112"/>
      <c r="BU240" s="112"/>
      <c r="BV240" s="112"/>
    </row>
    <row r="241" spans="1:74" s="99" customFormat="1" x14ac:dyDescent="0.2">
      <c r="A241" s="91"/>
      <c r="B241" s="130"/>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c r="AO241" s="112"/>
      <c r="AP241" s="112"/>
      <c r="AQ241" s="112"/>
      <c r="AR241" s="112"/>
      <c r="AS241" s="112"/>
      <c r="AT241" s="112"/>
      <c r="AU241" s="112"/>
      <c r="AV241" s="112"/>
      <c r="AW241" s="112"/>
      <c r="AX241" s="112"/>
      <c r="AY241" s="112"/>
      <c r="AZ241" s="112"/>
      <c r="BA241" s="112"/>
      <c r="BB241" s="112"/>
      <c r="BC241" s="112"/>
      <c r="BD241" s="112"/>
      <c r="BE241" s="112"/>
      <c r="BF241" s="112"/>
      <c r="BG241" s="112"/>
      <c r="BH241" s="112"/>
      <c r="BI241" s="112"/>
      <c r="BJ241" s="112"/>
      <c r="BK241" s="112"/>
      <c r="BL241" s="112"/>
      <c r="BM241" s="112"/>
      <c r="BN241" s="112"/>
      <c r="BO241" s="112"/>
      <c r="BP241" s="112"/>
      <c r="BQ241" s="112"/>
      <c r="BR241" s="112"/>
      <c r="BS241" s="112"/>
      <c r="BT241" s="112"/>
      <c r="BU241" s="112"/>
      <c r="BV241" s="112"/>
    </row>
    <row r="242" spans="1:74" s="99" customFormat="1" x14ac:dyDescent="0.2">
      <c r="A242" s="91"/>
      <c r="B242" s="130"/>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c r="AO242" s="112"/>
      <c r="AP242" s="112"/>
      <c r="AQ242" s="112"/>
      <c r="AR242" s="112"/>
      <c r="AS242" s="112"/>
      <c r="AT242" s="112"/>
      <c r="AU242" s="112"/>
      <c r="AV242" s="112"/>
      <c r="AW242" s="112"/>
      <c r="AX242" s="112"/>
      <c r="AY242" s="112"/>
      <c r="AZ242" s="112"/>
      <c r="BA242" s="112"/>
      <c r="BB242" s="112"/>
      <c r="BC242" s="112"/>
      <c r="BD242" s="112"/>
      <c r="BE242" s="112"/>
      <c r="BF242" s="112"/>
      <c r="BG242" s="112"/>
      <c r="BH242" s="112"/>
      <c r="BI242" s="112"/>
      <c r="BJ242" s="112"/>
      <c r="BK242" s="112"/>
      <c r="BL242" s="112"/>
      <c r="BM242" s="112"/>
      <c r="BN242" s="112"/>
      <c r="BO242" s="112"/>
      <c r="BP242" s="112"/>
      <c r="BQ242" s="112"/>
      <c r="BR242" s="112"/>
      <c r="BS242" s="112"/>
      <c r="BT242" s="112"/>
      <c r="BU242" s="112"/>
      <c r="BV242" s="112"/>
    </row>
    <row r="243" spans="1:74" s="99" customFormat="1" x14ac:dyDescent="0.2">
      <c r="A243" s="91"/>
      <c r="B243" s="130"/>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c r="AO243" s="112"/>
      <c r="AP243" s="112"/>
      <c r="AQ243" s="112"/>
      <c r="AR243" s="112"/>
      <c r="AS243" s="112"/>
      <c r="AT243" s="112"/>
      <c r="AU243" s="112"/>
      <c r="AV243" s="112"/>
      <c r="AW243" s="112"/>
      <c r="AX243" s="112"/>
      <c r="AY243" s="112"/>
      <c r="AZ243" s="112"/>
      <c r="BA243" s="112"/>
      <c r="BB243" s="112"/>
      <c r="BC243" s="112"/>
      <c r="BD243" s="112"/>
      <c r="BE243" s="112"/>
      <c r="BF243" s="112"/>
      <c r="BG243" s="112"/>
      <c r="BH243" s="112"/>
      <c r="BI243" s="112"/>
      <c r="BJ243" s="112"/>
      <c r="BK243" s="112"/>
      <c r="BL243" s="112"/>
      <c r="BM243" s="112"/>
      <c r="BN243" s="112"/>
      <c r="BO243" s="112"/>
      <c r="BP243" s="112"/>
      <c r="BQ243" s="112"/>
      <c r="BR243" s="112"/>
      <c r="BS243" s="112"/>
      <c r="BT243" s="112"/>
      <c r="BU243" s="112"/>
      <c r="BV243" s="112"/>
    </row>
    <row r="244" spans="1:74" s="99" customFormat="1" x14ac:dyDescent="0.2">
      <c r="A244" s="91"/>
      <c r="B244" s="130"/>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c r="AO244" s="112"/>
      <c r="AP244" s="112"/>
      <c r="AQ244" s="112"/>
      <c r="AR244" s="112"/>
      <c r="AS244" s="112"/>
      <c r="AT244" s="112"/>
      <c r="AU244" s="112"/>
      <c r="AV244" s="112"/>
      <c r="AW244" s="112"/>
      <c r="AX244" s="112"/>
      <c r="AY244" s="112"/>
      <c r="AZ244" s="112"/>
      <c r="BA244" s="112"/>
      <c r="BB244" s="112"/>
      <c r="BC244" s="112"/>
      <c r="BD244" s="112"/>
      <c r="BE244" s="112"/>
      <c r="BF244" s="112"/>
      <c r="BG244" s="112"/>
      <c r="BH244" s="112"/>
      <c r="BI244" s="112"/>
      <c r="BJ244" s="112"/>
      <c r="BK244" s="112"/>
      <c r="BL244" s="112"/>
      <c r="BM244" s="112"/>
      <c r="BN244" s="112"/>
      <c r="BO244" s="112"/>
      <c r="BP244" s="112"/>
      <c r="BQ244" s="112"/>
      <c r="BR244" s="112"/>
      <c r="BS244" s="112"/>
      <c r="BT244" s="112"/>
      <c r="BU244" s="112"/>
      <c r="BV244" s="112"/>
    </row>
    <row r="245" spans="1:74" s="99" customFormat="1" x14ac:dyDescent="0.2">
      <c r="A245" s="91"/>
      <c r="B245" s="130"/>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c r="AO245" s="112"/>
      <c r="AP245" s="112"/>
      <c r="AQ245" s="112"/>
      <c r="AR245" s="112"/>
      <c r="AS245" s="112"/>
      <c r="AT245" s="112"/>
      <c r="AU245" s="112"/>
      <c r="AV245" s="112"/>
      <c r="AW245" s="112"/>
      <c r="AX245" s="112"/>
      <c r="AY245" s="112"/>
      <c r="AZ245" s="112"/>
      <c r="BA245" s="112"/>
      <c r="BB245" s="112"/>
      <c r="BC245" s="112"/>
      <c r="BD245" s="112"/>
      <c r="BE245" s="112"/>
      <c r="BF245" s="112"/>
      <c r="BG245" s="112"/>
      <c r="BH245" s="112"/>
      <c r="BI245" s="112"/>
      <c r="BJ245" s="112"/>
      <c r="BK245" s="112"/>
      <c r="BL245" s="112"/>
      <c r="BM245" s="112"/>
      <c r="BN245" s="112"/>
      <c r="BO245" s="112"/>
      <c r="BP245" s="112"/>
      <c r="BQ245" s="112"/>
      <c r="BR245" s="112"/>
      <c r="BS245" s="112"/>
      <c r="BT245" s="112"/>
      <c r="BU245" s="112"/>
      <c r="BV245" s="112"/>
    </row>
    <row r="246" spans="1:74" s="99" customFormat="1" x14ac:dyDescent="0.2">
      <c r="A246" s="91"/>
      <c r="B246" s="130"/>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c r="AO246" s="112"/>
      <c r="AP246" s="112"/>
      <c r="AQ246" s="112"/>
      <c r="AR246" s="112"/>
      <c r="AS246" s="112"/>
      <c r="AT246" s="112"/>
      <c r="AU246" s="112"/>
      <c r="AV246" s="112"/>
      <c r="AW246" s="112"/>
      <c r="AX246" s="112"/>
      <c r="AY246" s="112"/>
      <c r="AZ246" s="112"/>
      <c r="BA246" s="112"/>
      <c r="BB246" s="112"/>
      <c r="BC246" s="112"/>
      <c r="BD246" s="112"/>
      <c r="BE246" s="112"/>
      <c r="BF246" s="112"/>
      <c r="BG246" s="112"/>
      <c r="BH246" s="112"/>
      <c r="BI246" s="112"/>
      <c r="BJ246" s="112"/>
      <c r="BK246" s="112"/>
      <c r="BL246" s="112"/>
      <c r="BM246" s="112"/>
      <c r="BN246" s="112"/>
      <c r="BO246" s="112"/>
      <c r="BP246" s="112"/>
      <c r="BQ246" s="112"/>
      <c r="BR246" s="112"/>
      <c r="BS246" s="112"/>
      <c r="BT246" s="112"/>
      <c r="BU246" s="112"/>
      <c r="BV246" s="112"/>
    </row>
    <row r="247" spans="1:74" s="99" customFormat="1" x14ac:dyDescent="0.2">
      <c r="A247" s="91"/>
      <c r="B247" s="130"/>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2"/>
      <c r="AY247" s="112"/>
      <c r="AZ247" s="112"/>
      <c r="BA247" s="112"/>
      <c r="BB247" s="112"/>
      <c r="BC247" s="112"/>
      <c r="BD247" s="112"/>
      <c r="BE247" s="112"/>
      <c r="BF247" s="112"/>
      <c r="BG247" s="112"/>
      <c r="BH247" s="112"/>
      <c r="BI247" s="112"/>
      <c r="BJ247" s="112"/>
      <c r="BK247" s="112"/>
      <c r="BL247" s="112"/>
      <c r="BM247" s="112"/>
      <c r="BN247" s="112"/>
      <c r="BO247" s="112"/>
      <c r="BP247" s="112"/>
      <c r="BQ247" s="112"/>
      <c r="BR247" s="112"/>
      <c r="BS247" s="112"/>
      <c r="BT247" s="112"/>
      <c r="BU247" s="112"/>
      <c r="BV247" s="112"/>
    </row>
    <row r="248" spans="1:74" s="99" customFormat="1" x14ac:dyDescent="0.2">
      <c r="A248" s="91"/>
      <c r="B248" s="130"/>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12"/>
      <c r="AY248" s="112"/>
      <c r="AZ248" s="112"/>
      <c r="BA248" s="112"/>
      <c r="BB248" s="112"/>
      <c r="BC248" s="112"/>
      <c r="BD248" s="112"/>
      <c r="BE248" s="112"/>
      <c r="BF248" s="112"/>
      <c r="BG248" s="112"/>
      <c r="BH248" s="112"/>
      <c r="BI248" s="112"/>
      <c r="BJ248" s="112"/>
      <c r="BK248" s="112"/>
      <c r="BL248" s="112"/>
      <c r="BM248" s="112"/>
      <c r="BN248" s="112"/>
      <c r="BO248" s="112"/>
      <c r="BP248" s="112"/>
      <c r="BQ248" s="112"/>
      <c r="BR248" s="112"/>
      <c r="BS248" s="112"/>
      <c r="BT248" s="112"/>
      <c r="BU248" s="112"/>
      <c r="BV248" s="112"/>
    </row>
    <row r="249" spans="1:74" s="99" customFormat="1" x14ac:dyDescent="0.2">
      <c r="A249" s="91"/>
      <c r="B249" s="130"/>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12"/>
      <c r="AY249" s="112"/>
      <c r="AZ249" s="112"/>
      <c r="BA249" s="112"/>
      <c r="BB249" s="112"/>
      <c r="BC249" s="112"/>
      <c r="BD249" s="112"/>
      <c r="BE249" s="112"/>
      <c r="BF249" s="112"/>
      <c r="BG249" s="112"/>
      <c r="BH249" s="112"/>
      <c r="BI249" s="112"/>
      <c r="BJ249" s="112"/>
      <c r="BK249" s="112"/>
      <c r="BL249" s="112"/>
      <c r="BM249" s="112"/>
      <c r="BN249" s="112"/>
      <c r="BO249" s="112"/>
      <c r="BP249" s="112"/>
      <c r="BQ249" s="112"/>
      <c r="BR249" s="112"/>
      <c r="BS249" s="112"/>
      <c r="BT249" s="112"/>
      <c r="BU249" s="112"/>
      <c r="BV249" s="112"/>
    </row>
    <row r="250" spans="1:74" s="99" customFormat="1" x14ac:dyDescent="0.2">
      <c r="A250" s="91"/>
      <c r="B250" s="130"/>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c r="AO250" s="112"/>
      <c r="AP250" s="112"/>
      <c r="AQ250" s="112"/>
      <c r="AR250" s="112"/>
      <c r="AS250" s="112"/>
      <c r="AT250" s="112"/>
      <c r="AU250" s="112"/>
      <c r="AV250" s="112"/>
      <c r="AW250" s="112"/>
      <c r="AX250" s="112"/>
      <c r="AY250" s="112"/>
      <c r="AZ250" s="112"/>
      <c r="BA250" s="112"/>
      <c r="BB250" s="112"/>
      <c r="BC250" s="112"/>
      <c r="BD250" s="112"/>
      <c r="BE250" s="112"/>
      <c r="BF250" s="112"/>
      <c r="BG250" s="112"/>
      <c r="BH250" s="112"/>
      <c r="BI250" s="112"/>
      <c r="BJ250" s="112"/>
      <c r="BK250" s="112"/>
      <c r="BL250" s="112"/>
      <c r="BM250" s="112"/>
      <c r="BN250" s="112"/>
      <c r="BO250" s="112"/>
      <c r="BP250" s="112"/>
      <c r="BQ250" s="112"/>
      <c r="BR250" s="112"/>
      <c r="BS250" s="112"/>
      <c r="BT250" s="112"/>
      <c r="BU250" s="112"/>
      <c r="BV250" s="112"/>
    </row>
    <row r="251" spans="1:74" s="99" customFormat="1" x14ac:dyDescent="0.2">
      <c r="A251" s="91"/>
      <c r="B251" s="130"/>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c r="AQ251" s="112"/>
      <c r="AR251" s="112"/>
      <c r="AS251" s="112"/>
      <c r="AT251" s="112"/>
      <c r="AU251" s="112"/>
      <c r="AV251" s="112"/>
      <c r="AW251" s="112"/>
      <c r="AX251" s="112"/>
      <c r="AY251" s="112"/>
      <c r="AZ251" s="112"/>
      <c r="BA251" s="112"/>
      <c r="BB251" s="112"/>
      <c r="BC251" s="112"/>
      <c r="BD251" s="112"/>
      <c r="BE251" s="112"/>
      <c r="BF251" s="112"/>
      <c r="BG251" s="112"/>
      <c r="BH251" s="112"/>
      <c r="BI251" s="112"/>
      <c r="BJ251" s="112"/>
      <c r="BK251" s="112"/>
      <c r="BL251" s="112"/>
      <c r="BM251" s="112"/>
      <c r="BN251" s="112"/>
      <c r="BO251" s="112"/>
      <c r="BP251" s="112"/>
      <c r="BQ251" s="112"/>
      <c r="BR251" s="112"/>
      <c r="BS251" s="112"/>
      <c r="BT251" s="112"/>
      <c r="BU251" s="112"/>
      <c r="BV251" s="112"/>
    </row>
    <row r="252" spans="1:74" s="99" customFormat="1" x14ac:dyDescent="0.2">
      <c r="A252" s="91"/>
      <c r="B252" s="130"/>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c r="AO252" s="112"/>
      <c r="AP252" s="112"/>
      <c r="AQ252" s="112"/>
      <c r="AR252" s="112"/>
      <c r="AS252" s="112"/>
      <c r="AT252" s="112"/>
      <c r="AU252" s="112"/>
      <c r="AV252" s="112"/>
      <c r="AW252" s="112"/>
      <c r="AX252" s="112"/>
      <c r="AY252" s="112"/>
      <c r="AZ252" s="112"/>
      <c r="BA252" s="112"/>
      <c r="BB252" s="112"/>
      <c r="BC252" s="112"/>
      <c r="BD252" s="112"/>
      <c r="BE252" s="112"/>
      <c r="BF252" s="112"/>
      <c r="BG252" s="112"/>
      <c r="BH252" s="112"/>
      <c r="BI252" s="112"/>
      <c r="BJ252" s="112"/>
      <c r="BK252" s="112"/>
      <c r="BL252" s="112"/>
      <c r="BM252" s="112"/>
      <c r="BN252" s="112"/>
      <c r="BO252" s="112"/>
      <c r="BP252" s="112"/>
      <c r="BQ252" s="112"/>
      <c r="BR252" s="112"/>
      <c r="BS252" s="112"/>
      <c r="BT252" s="112"/>
      <c r="BU252" s="112"/>
      <c r="BV252" s="112"/>
    </row>
    <row r="253" spans="1:74" s="99" customFormat="1" x14ac:dyDescent="0.2">
      <c r="A253" s="91"/>
      <c r="B253" s="130"/>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c r="AO253" s="112"/>
      <c r="AP253" s="112"/>
      <c r="AQ253" s="112"/>
      <c r="AR253" s="112"/>
      <c r="AS253" s="112"/>
      <c r="AT253" s="112"/>
      <c r="AU253" s="112"/>
      <c r="AV253" s="112"/>
      <c r="AW253" s="112"/>
      <c r="AX253" s="112"/>
      <c r="AY253" s="112"/>
      <c r="AZ253" s="112"/>
      <c r="BA253" s="112"/>
      <c r="BB253" s="112"/>
      <c r="BC253" s="112"/>
      <c r="BD253" s="112"/>
      <c r="BE253" s="112"/>
      <c r="BF253" s="112"/>
      <c r="BG253" s="112"/>
      <c r="BH253" s="112"/>
      <c r="BI253" s="112"/>
      <c r="BJ253" s="112"/>
      <c r="BK253" s="112"/>
      <c r="BL253" s="112"/>
      <c r="BM253" s="112"/>
      <c r="BN253" s="112"/>
      <c r="BO253" s="112"/>
      <c r="BP253" s="112"/>
      <c r="BQ253" s="112"/>
      <c r="BR253" s="112"/>
      <c r="BS253" s="112"/>
      <c r="BT253" s="112"/>
      <c r="BU253" s="112"/>
      <c r="BV253" s="112"/>
    </row>
    <row r="254" spans="1:74" s="99" customFormat="1" x14ac:dyDescent="0.2">
      <c r="A254" s="91"/>
      <c r="B254" s="130"/>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c r="AO254" s="112"/>
      <c r="AP254" s="112"/>
      <c r="AQ254" s="112"/>
      <c r="AR254" s="112"/>
      <c r="AS254" s="112"/>
      <c r="AT254" s="112"/>
      <c r="AU254" s="112"/>
      <c r="AV254" s="112"/>
      <c r="AW254" s="112"/>
      <c r="AX254" s="112"/>
      <c r="AY254" s="112"/>
      <c r="AZ254" s="112"/>
      <c r="BA254" s="112"/>
      <c r="BB254" s="112"/>
      <c r="BC254" s="112"/>
      <c r="BD254" s="112"/>
      <c r="BE254" s="112"/>
      <c r="BF254" s="112"/>
      <c r="BG254" s="112"/>
      <c r="BH254" s="112"/>
      <c r="BI254" s="112"/>
      <c r="BJ254" s="112"/>
      <c r="BK254" s="112"/>
      <c r="BL254" s="112"/>
      <c r="BM254" s="112"/>
      <c r="BN254" s="112"/>
      <c r="BO254" s="112"/>
      <c r="BP254" s="112"/>
      <c r="BQ254" s="112"/>
      <c r="BR254" s="112"/>
      <c r="BS254" s="112"/>
      <c r="BT254" s="112"/>
      <c r="BU254" s="112"/>
      <c r="BV254" s="112"/>
    </row>
    <row r="255" spans="1:74" s="99" customFormat="1" x14ac:dyDescent="0.2">
      <c r="A255" s="91"/>
      <c r="B255" s="130"/>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c r="AO255" s="112"/>
      <c r="AP255" s="112"/>
      <c r="AQ255" s="112"/>
      <c r="AR255" s="112"/>
      <c r="AS255" s="112"/>
      <c r="AT255" s="112"/>
      <c r="AU255" s="112"/>
      <c r="AV255" s="112"/>
      <c r="AW255" s="112"/>
      <c r="AX255" s="112"/>
      <c r="AY255" s="112"/>
      <c r="AZ255" s="112"/>
      <c r="BA255" s="112"/>
      <c r="BB255" s="112"/>
      <c r="BC255" s="112"/>
      <c r="BD255" s="112"/>
      <c r="BE255" s="112"/>
      <c r="BF255" s="112"/>
      <c r="BG255" s="112"/>
      <c r="BH255" s="112"/>
      <c r="BI255" s="112"/>
      <c r="BJ255" s="112"/>
      <c r="BK255" s="112"/>
      <c r="BL255" s="112"/>
      <c r="BM255" s="112"/>
      <c r="BN255" s="112"/>
      <c r="BO255" s="112"/>
      <c r="BP255" s="112"/>
      <c r="BQ255" s="112"/>
      <c r="BR255" s="112"/>
      <c r="BS255" s="112"/>
      <c r="BT255" s="112"/>
      <c r="BU255" s="112"/>
      <c r="BV255" s="112"/>
    </row>
    <row r="256" spans="1:74" s="99" customFormat="1" x14ac:dyDescent="0.2">
      <c r="A256" s="91"/>
      <c r="B256" s="130"/>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c r="AO256" s="112"/>
      <c r="AP256" s="112"/>
      <c r="AQ256" s="112"/>
      <c r="AR256" s="112"/>
      <c r="AS256" s="112"/>
      <c r="AT256" s="112"/>
      <c r="AU256" s="112"/>
      <c r="AV256" s="112"/>
      <c r="AW256" s="112"/>
      <c r="AX256" s="112"/>
      <c r="AY256" s="112"/>
      <c r="AZ256" s="112"/>
      <c r="BA256" s="112"/>
      <c r="BB256" s="112"/>
      <c r="BC256" s="112"/>
      <c r="BD256" s="112"/>
      <c r="BE256" s="112"/>
      <c r="BF256" s="112"/>
      <c r="BG256" s="112"/>
      <c r="BH256" s="112"/>
      <c r="BI256" s="112"/>
      <c r="BJ256" s="112"/>
      <c r="BK256" s="112"/>
      <c r="BL256" s="112"/>
      <c r="BM256" s="112"/>
      <c r="BN256" s="112"/>
      <c r="BO256" s="112"/>
      <c r="BP256" s="112"/>
      <c r="BQ256" s="112"/>
      <c r="BR256" s="112"/>
      <c r="BS256" s="112"/>
      <c r="BT256" s="112"/>
      <c r="BU256" s="112"/>
      <c r="BV256" s="112"/>
    </row>
    <row r="257" spans="1:74" s="99" customFormat="1" x14ac:dyDescent="0.2">
      <c r="A257" s="91"/>
      <c r="B257" s="130"/>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c r="AO257" s="112"/>
      <c r="AP257" s="112"/>
      <c r="AQ257" s="112"/>
      <c r="AR257" s="112"/>
      <c r="AS257" s="112"/>
      <c r="AT257" s="112"/>
      <c r="AU257" s="112"/>
      <c r="AV257" s="112"/>
      <c r="AW257" s="112"/>
      <c r="AX257" s="112"/>
      <c r="AY257" s="112"/>
      <c r="AZ257" s="112"/>
      <c r="BA257" s="112"/>
      <c r="BB257" s="112"/>
      <c r="BC257" s="112"/>
      <c r="BD257" s="112"/>
      <c r="BE257" s="112"/>
      <c r="BF257" s="112"/>
      <c r="BG257" s="112"/>
      <c r="BH257" s="112"/>
      <c r="BI257" s="112"/>
      <c r="BJ257" s="112"/>
      <c r="BK257" s="112"/>
      <c r="BL257" s="112"/>
      <c r="BM257" s="112"/>
      <c r="BN257" s="112"/>
      <c r="BO257" s="112"/>
      <c r="BP257" s="112"/>
      <c r="BQ257" s="112"/>
      <c r="BR257" s="112"/>
      <c r="BS257" s="112"/>
      <c r="BT257" s="112"/>
      <c r="BU257" s="112"/>
      <c r="BV257" s="112"/>
    </row>
    <row r="258" spans="1:74" s="99" customFormat="1" x14ac:dyDescent="0.2">
      <c r="A258" s="91"/>
      <c r="B258" s="130"/>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c r="AO258" s="112"/>
      <c r="AP258" s="112"/>
      <c r="AQ258" s="112"/>
      <c r="AR258" s="112"/>
      <c r="AS258" s="112"/>
      <c r="AT258" s="112"/>
      <c r="AU258" s="112"/>
      <c r="AV258" s="112"/>
      <c r="AW258" s="112"/>
      <c r="AX258" s="112"/>
      <c r="AY258" s="112"/>
      <c r="AZ258" s="112"/>
      <c r="BA258" s="112"/>
      <c r="BB258" s="112"/>
      <c r="BC258" s="112"/>
      <c r="BD258" s="112"/>
      <c r="BE258" s="112"/>
      <c r="BF258" s="112"/>
      <c r="BG258" s="112"/>
      <c r="BH258" s="112"/>
      <c r="BI258" s="112"/>
      <c r="BJ258" s="112"/>
      <c r="BK258" s="112"/>
      <c r="BL258" s="112"/>
      <c r="BM258" s="112"/>
      <c r="BN258" s="112"/>
      <c r="BO258" s="112"/>
      <c r="BP258" s="112"/>
      <c r="BQ258" s="112"/>
      <c r="BR258" s="112"/>
      <c r="BS258" s="112"/>
      <c r="BT258" s="112"/>
      <c r="BU258" s="112"/>
      <c r="BV258" s="112"/>
    </row>
    <row r="259" spans="1:74" s="99" customFormat="1" x14ac:dyDescent="0.2">
      <c r="A259" s="91"/>
      <c r="B259" s="130"/>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c r="AO259" s="112"/>
      <c r="AP259" s="112"/>
      <c r="AQ259" s="112"/>
      <c r="AR259" s="112"/>
      <c r="AS259" s="112"/>
      <c r="AT259" s="112"/>
      <c r="AU259" s="112"/>
      <c r="AV259" s="112"/>
      <c r="AW259" s="112"/>
      <c r="AX259" s="112"/>
      <c r="AY259" s="112"/>
      <c r="AZ259" s="112"/>
      <c r="BA259" s="112"/>
      <c r="BB259" s="112"/>
      <c r="BC259" s="112"/>
      <c r="BD259" s="112"/>
      <c r="BE259" s="112"/>
      <c r="BF259" s="112"/>
      <c r="BG259" s="112"/>
      <c r="BH259" s="112"/>
      <c r="BI259" s="112"/>
      <c r="BJ259" s="112"/>
      <c r="BK259" s="112"/>
      <c r="BL259" s="112"/>
      <c r="BM259" s="112"/>
      <c r="BN259" s="112"/>
      <c r="BO259" s="112"/>
      <c r="BP259" s="112"/>
      <c r="BQ259" s="112"/>
      <c r="BR259" s="112"/>
      <c r="BS259" s="112"/>
      <c r="BT259" s="112"/>
      <c r="BU259" s="112"/>
      <c r="BV259" s="112"/>
    </row>
    <row r="260" spans="1:74" s="99" customFormat="1" x14ac:dyDescent="0.2">
      <c r="A260" s="91"/>
      <c r="B260" s="130"/>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c r="AO260" s="112"/>
      <c r="AP260" s="112"/>
      <c r="AQ260" s="112"/>
      <c r="AR260" s="112"/>
      <c r="AS260" s="112"/>
      <c r="AT260" s="112"/>
      <c r="AU260" s="112"/>
      <c r="AV260" s="112"/>
      <c r="AW260" s="112"/>
      <c r="AX260" s="112"/>
      <c r="AY260" s="112"/>
      <c r="AZ260" s="112"/>
      <c r="BA260" s="112"/>
      <c r="BB260" s="112"/>
      <c r="BC260" s="112"/>
      <c r="BD260" s="112"/>
      <c r="BE260" s="112"/>
      <c r="BF260" s="112"/>
      <c r="BG260" s="112"/>
      <c r="BH260" s="112"/>
      <c r="BI260" s="112"/>
      <c r="BJ260" s="112"/>
      <c r="BK260" s="112"/>
      <c r="BL260" s="112"/>
      <c r="BM260" s="112"/>
      <c r="BN260" s="112"/>
      <c r="BO260" s="112"/>
      <c r="BP260" s="112"/>
      <c r="BQ260" s="112"/>
      <c r="BR260" s="112"/>
      <c r="BS260" s="112"/>
      <c r="BT260" s="112"/>
      <c r="BU260" s="112"/>
      <c r="BV260" s="112"/>
    </row>
    <row r="261" spans="1:74" s="99" customFormat="1" x14ac:dyDescent="0.2">
      <c r="A261" s="91"/>
      <c r="B261" s="130"/>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c r="AO261" s="112"/>
      <c r="AP261" s="112"/>
      <c r="AQ261" s="112"/>
      <c r="AR261" s="112"/>
      <c r="AS261" s="112"/>
      <c r="AT261" s="112"/>
      <c r="AU261" s="112"/>
      <c r="AV261" s="112"/>
      <c r="AW261" s="112"/>
      <c r="AX261" s="112"/>
      <c r="AY261" s="112"/>
      <c r="AZ261" s="112"/>
      <c r="BA261" s="112"/>
      <c r="BB261" s="112"/>
      <c r="BC261" s="112"/>
      <c r="BD261" s="112"/>
      <c r="BE261" s="112"/>
      <c r="BF261" s="112"/>
      <c r="BG261" s="112"/>
      <c r="BH261" s="112"/>
      <c r="BI261" s="112"/>
      <c r="BJ261" s="112"/>
      <c r="BK261" s="112"/>
      <c r="BL261" s="112"/>
      <c r="BM261" s="112"/>
      <c r="BN261" s="112"/>
      <c r="BO261" s="112"/>
      <c r="BP261" s="112"/>
      <c r="BQ261" s="112"/>
      <c r="BR261" s="112"/>
      <c r="BS261" s="112"/>
      <c r="BT261" s="112"/>
      <c r="BU261" s="112"/>
      <c r="BV261" s="112"/>
    </row>
    <row r="262" spans="1:74" s="99" customFormat="1" x14ac:dyDescent="0.2">
      <c r="A262" s="91"/>
      <c r="B262" s="130"/>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c r="AO262" s="112"/>
      <c r="AP262" s="112"/>
      <c r="AQ262" s="112"/>
      <c r="AR262" s="112"/>
      <c r="AS262" s="112"/>
      <c r="AT262" s="112"/>
      <c r="AU262" s="112"/>
      <c r="AV262" s="112"/>
      <c r="AW262" s="112"/>
      <c r="AX262" s="112"/>
      <c r="AY262" s="112"/>
      <c r="AZ262" s="112"/>
      <c r="BA262" s="112"/>
      <c r="BB262" s="112"/>
      <c r="BC262" s="112"/>
      <c r="BD262" s="112"/>
      <c r="BE262" s="112"/>
      <c r="BF262" s="112"/>
      <c r="BG262" s="112"/>
      <c r="BH262" s="112"/>
      <c r="BI262" s="112"/>
      <c r="BJ262" s="112"/>
      <c r="BK262" s="112"/>
      <c r="BL262" s="112"/>
      <c r="BM262" s="112"/>
      <c r="BN262" s="112"/>
      <c r="BO262" s="112"/>
      <c r="BP262" s="112"/>
      <c r="BQ262" s="112"/>
      <c r="BR262" s="112"/>
      <c r="BS262" s="112"/>
      <c r="BT262" s="112"/>
      <c r="BU262" s="112"/>
      <c r="BV262" s="112"/>
    </row>
    <row r="263" spans="1:74" s="99" customFormat="1" x14ac:dyDescent="0.2">
      <c r="A263" s="91"/>
      <c r="B263" s="130"/>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c r="AO263" s="112"/>
      <c r="AP263" s="112"/>
      <c r="AQ263" s="112"/>
      <c r="AR263" s="112"/>
      <c r="AS263" s="112"/>
      <c r="AT263" s="112"/>
      <c r="AU263" s="112"/>
      <c r="AV263" s="112"/>
      <c r="AW263" s="112"/>
      <c r="AX263" s="112"/>
      <c r="AY263" s="112"/>
      <c r="AZ263" s="112"/>
      <c r="BA263" s="112"/>
      <c r="BB263" s="112"/>
      <c r="BC263" s="112"/>
      <c r="BD263" s="112"/>
      <c r="BE263" s="112"/>
      <c r="BF263" s="112"/>
      <c r="BG263" s="112"/>
      <c r="BH263" s="112"/>
      <c r="BI263" s="112"/>
      <c r="BJ263" s="112"/>
      <c r="BK263" s="112"/>
      <c r="BL263" s="112"/>
      <c r="BM263" s="112"/>
      <c r="BN263" s="112"/>
      <c r="BO263" s="112"/>
      <c r="BP263" s="112"/>
      <c r="BQ263" s="112"/>
      <c r="BR263" s="112"/>
      <c r="BS263" s="112"/>
      <c r="BT263" s="112"/>
      <c r="BU263" s="112"/>
      <c r="BV263" s="112"/>
    </row>
    <row r="264" spans="1:74" s="99" customFormat="1" x14ac:dyDescent="0.2">
      <c r="A264" s="91"/>
      <c r="B264" s="130"/>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c r="AO264" s="112"/>
      <c r="AP264" s="112"/>
      <c r="AQ264" s="112"/>
      <c r="AR264" s="112"/>
      <c r="AS264" s="112"/>
      <c r="AT264" s="112"/>
      <c r="AU264" s="112"/>
      <c r="AV264" s="112"/>
      <c r="AW264" s="112"/>
      <c r="AX264" s="112"/>
      <c r="AY264" s="112"/>
      <c r="AZ264" s="112"/>
      <c r="BA264" s="112"/>
      <c r="BB264" s="112"/>
      <c r="BC264" s="112"/>
      <c r="BD264" s="112"/>
      <c r="BE264" s="112"/>
      <c r="BF264" s="112"/>
      <c r="BG264" s="112"/>
      <c r="BH264" s="112"/>
      <c r="BI264" s="112"/>
      <c r="BJ264" s="112"/>
      <c r="BK264" s="112"/>
      <c r="BL264" s="112"/>
      <c r="BM264" s="112"/>
      <c r="BN264" s="112"/>
      <c r="BO264" s="112"/>
      <c r="BP264" s="112"/>
      <c r="BQ264" s="112"/>
      <c r="BR264" s="112"/>
      <c r="BS264" s="112"/>
      <c r="BT264" s="112"/>
      <c r="BU264" s="112"/>
      <c r="BV264" s="112"/>
    </row>
    <row r="265" spans="1:74" s="99" customFormat="1" x14ac:dyDescent="0.2">
      <c r="A265" s="91"/>
      <c r="B265" s="130"/>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c r="AU265" s="112"/>
      <c r="AV265" s="112"/>
      <c r="AW265" s="112"/>
      <c r="AX265" s="112"/>
      <c r="AY265" s="112"/>
      <c r="AZ265" s="112"/>
      <c r="BA265" s="112"/>
      <c r="BB265" s="112"/>
      <c r="BC265" s="112"/>
      <c r="BD265" s="112"/>
      <c r="BE265" s="112"/>
      <c r="BF265" s="112"/>
      <c r="BG265" s="112"/>
      <c r="BH265" s="112"/>
      <c r="BI265" s="112"/>
      <c r="BJ265" s="112"/>
      <c r="BK265" s="112"/>
      <c r="BL265" s="112"/>
      <c r="BM265" s="112"/>
      <c r="BN265" s="112"/>
      <c r="BO265" s="112"/>
      <c r="BP265" s="112"/>
      <c r="BQ265" s="112"/>
      <c r="BR265" s="112"/>
      <c r="BS265" s="112"/>
      <c r="BT265" s="112"/>
      <c r="BU265" s="112"/>
      <c r="BV265" s="112"/>
    </row>
    <row r="266" spans="1:74" s="99" customFormat="1" x14ac:dyDescent="0.2">
      <c r="A266" s="91"/>
      <c r="B266" s="130"/>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c r="AO266" s="112"/>
      <c r="AP266" s="112"/>
      <c r="AQ266" s="112"/>
      <c r="AR266" s="112"/>
      <c r="AS266" s="112"/>
      <c r="AT266" s="112"/>
      <c r="AU266" s="112"/>
      <c r="AV266" s="112"/>
      <c r="AW266" s="112"/>
      <c r="AX266" s="112"/>
      <c r="AY266" s="112"/>
      <c r="AZ266" s="112"/>
      <c r="BA266" s="112"/>
      <c r="BB266" s="112"/>
      <c r="BC266" s="112"/>
      <c r="BD266" s="112"/>
      <c r="BE266" s="112"/>
      <c r="BF266" s="112"/>
      <c r="BG266" s="112"/>
      <c r="BH266" s="112"/>
      <c r="BI266" s="112"/>
      <c r="BJ266" s="112"/>
      <c r="BK266" s="112"/>
      <c r="BL266" s="112"/>
      <c r="BM266" s="112"/>
      <c r="BN266" s="112"/>
      <c r="BO266" s="112"/>
      <c r="BP266" s="112"/>
      <c r="BQ266" s="112"/>
      <c r="BR266" s="112"/>
      <c r="BS266" s="112"/>
      <c r="BT266" s="112"/>
      <c r="BU266" s="112"/>
      <c r="BV266" s="112"/>
    </row>
    <row r="267" spans="1:74" s="99" customFormat="1" x14ac:dyDescent="0.2">
      <c r="A267" s="91"/>
      <c r="B267" s="130"/>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c r="AO267" s="112"/>
      <c r="AP267" s="112"/>
      <c r="AQ267" s="112"/>
      <c r="AR267" s="112"/>
      <c r="AS267" s="112"/>
      <c r="AT267" s="112"/>
      <c r="AU267" s="112"/>
      <c r="AV267" s="112"/>
      <c r="AW267" s="112"/>
      <c r="AX267" s="112"/>
      <c r="AY267" s="112"/>
      <c r="AZ267" s="112"/>
      <c r="BA267" s="112"/>
      <c r="BB267" s="112"/>
      <c r="BC267" s="112"/>
      <c r="BD267" s="112"/>
      <c r="BE267" s="112"/>
      <c r="BF267" s="112"/>
      <c r="BG267" s="112"/>
      <c r="BH267" s="112"/>
      <c r="BI267" s="112"/>
      <c r="BJ267" s="112"/>
      <c r="BK267" s="112"/>
      <c r="BL267" s="112"/>
      <c r="BM267" s="112"/>
      <c r="BN267" s="112"/>
      <c r="BO267" s="112"/>
      <c r="BP267" s="112"/>
      <c r="BQ267" s="112"/>
      <c r="BR267" s="112"/>
      <c r="BS267" s="112"/>
      <c r="BT267" s="112"/>
      <c r="BU267" s="112"/>
      <c r="BV267" s="112"/>
    </row>
    <row r="268" spans="1:74" s="99" customFormat="1" x14ac:dyDescent="0.2">
      <c r="A268" s="91"/>
      <c r="B268" s="130"/>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c r="AO268" s="112"/>
      <c r="AP268" s="112"/>
      <c r="AQ268" s="112"/>
      <c r="AR268" s="112"/>
      <c r="AS268" s="112"/>
      <c r="AT268" s="112"/>
      <c r="AU268" s="112"/>
      <c r="AV268" s="112"/>
      <c r="AW268" s="112"/>
      <c r="AX268" s="112"/>
      <c r="AY268" s="112"/>
      <c r="AZ268" s="112"/>
      <c r="BA268" s="112"/>
      <c r="BB268" s="112"/>
      <c r="BC268" s="112"/>
      <c r="BD268" s="112"/>
      <c r="BE268" s="112"/>
      <c r="BF268" s="112"/>
      <c r="BG268" s="112"/>
      <c r="BH268" s="112"/>
      <c r="BI268" s="112"/>
      <c r="BJ268" s="112"/>
      <c r="BK268" s="112"/>
      <c r="BL268" s="112"/>
      <c r="BM268" s="112"/>
      <c r="BN268" s="112"/>
      <c r="BO268" s="112"/>
      <c r="BP268" s="112"/>
      <c r="BQ268" s="112"/>
      <c r="BR268" s="112"/>
      <c r="BS268" s="112"/>
      <c r="BT268" s="112"/>
      <c r="BU268" s="112"/>
      <c r="BV268" s="112"/>
    </row>
    <row r="269" spans="1:74" s="99" customFormat="1" x14ac:dyDescent="0.2">
      <c r="A269" s="91"/>
      <c r="B269" s="130"/>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c r="AO269" s="112"/>
      <c r="AP269" s="112"/>
      <c r="AQ269" s="112"/>
      <c r="AR269" s="112"/>
      <c r="AS269" s="112"/>
      <c r="AT269" s="112"/>
      <c r="AU269" s="112"/>
      <c r="AV269" s="112"/>
      <c r="AW269" s="112"/>
      <c r="AX269" s="112"/>
      <c r="AY269" s="112"/>
      <c r="AZ269" s="112"/>
      <c r="BA269" s="112"/>
      <c r="BB269" s="112"/>
      <c r="BC269" s="112"/>
      <c r="BD269" s="112"/>
      <c r="BE269" s="112"/>
      <c r="BF269" s="112"/>
      <c r="BG269" s="112"/>
      <c r="BH269" s="112"/>
      <c r="BI269" s="112"/>
      <c r="BJ269" s="112"/>
      <c r="BK269" s="112"/>
      <c r="BL269" s="112"/>
      <c r="BM269" s="112"/>
      <c r="BN269" s="112"/>
      <c r="BO269" s="112"/>
      <c r="BP269" s="112"/>
      <c r="BQ269" s="112"/>
      <c r="BR269" s="112"/>
      <c r="BS269" s="112"/>
      <c r="BT269" s="112"/>
      <c r="BU269" s="112"/>
      <c r="BV269" s="112"/>
    </row>
    <row r="270" spans="1:74" s="99" customFormat="1" x14ac:dyDescent="0.2">
      <c r="A270" s="91"/>
      <c r="B270" s="130"/>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c r="AO270" s="112"/>
      <c r="AP270" s="112"/>
      <c r="AQ270" s="112"/>
      <c r="AR270" s="112"/>
      <c r="AS270" s="112"/>
      <c r="AT270" s="112"/>
      <c r="AU270" s="112"/>
      <c r="AV270" s="112"/>
      <c r="AW270" s="112"/>
      <c r="AX270" s="112"/>
      <c r="AY270" s="112"/>
      <c r="AZ270" s="112"/>
      <c r="BA270" s="112"/>
      <c r="BB270" s="112"/>
      <c r="BC270" s="112"/>
      <c r="BD270" s="112"/>
      <c r="BE270" s="112"/>
      <c r="BF270" s="112"/>
      <c r="BG270" s="112"/>
      <c r="BH270" s="112"/>
      <c r="BI270" s="112"/>
      <c r="BJ270" s="112"/>
      <c r="BK270" s="112"/>
      <c r="BL270" s="112"/>
      <c r="BM270" s="112"/>
      <c r="BN270" s="112"/>
      <c r="BO270" s="112"/>
      <c r="BP270" s="112"/>
      <c r="BQ270" s="112"/>
      <c r="BR270" s="112"/>
      <c r="BS270" s="112"/>
      <c r="BT270" s="112"/>
      <c r="BU270" s="112"/>
      <c r="BV270" s="112"/>
    </row>
    <row r="271" spans="1:74" s="99" customFormat="1" x14ac:dyDescent="0.2">
      <c r="A271" s="91"/>
      <c r="B271" s="130"/>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c r="AO271" s="112"/>
      <c r="AP271" s="112"/>
      <c r="AQ271" s="112"/>
      <c r="AR271" s="112"/>
      <c r="AS271" s="112"/>
      <c r="AT271" s="112"/>
      <c r="AU271" s="112"/>
      <c r="AV271" s="112"/>
      <c r="AW271" s="112"/>
      <c r="AX271" s="112"/>
      <c r="AY271" s="112"/>
      <c r="AZ271" s="112"/>
      <c r="BA271" s="112"/>
      <c r="BB271" s="112"/>
      <c r="BC271" s="112"/>
      <c r="BD271" s="112"/>
      <c r="BE271" s="112"/>
      <c r="BF271" s="112"/>
      <c r="BG271" s="112"/>
      <c r="BH271" s="112"/>
      <c r="BI271" s="112"/>
      <c r="BJ271" s="112"/>
      <c r="BK271" s="112"/>
      <c r="BL271" s="112"/>
      <c r="BM271" s="112"/>
      <c r="BN271" s="112"/>
      <c r="BO271" s="112"/>
      <c r="BP271" s="112"/>
      <c r="BQ271" s="112"/>
      <c r="BR271" s="112"/>
      <c r="BS271" s="112"/>
      <c r="BT271" s="112"/>
      <c r="BU271" s="112"/>
      <c r="BV271" s="112"/>
    </row>
    <row r="272" spans="1:74" s="99" customFormat="1" x14ac:dyDescent="0.2">
      <c r="A272" s="91"/>
      <c r="B272" s="130"/>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c r="AO272" s="112"/>
      <c r="AP272" s="112"/>
      <c r="AQ272" s="112"/>
      <c r="AR272" s="112"/>
      <c r="AS272" s="112"/>
      <c r="AT272" s="112"/>
      <c r="AU272" s="112"/>
      <c r="AV272" s="112"/>
      <c r="AW272" s="112"/>
      <c r="AX272" s="112"/>
      <c r="AY272" s="112"/>
      <c r="AZ272" s="112"/>
      <c r="BA272" s="112"/>
      <c r="BB272" s="112"/>
      <c r="BC272" s="112"/>
      <c r="BD272" s="112"/>
      <c r="BE272" s="112"/>
      <c r="BF272" s="112"/>
      <c r="BG272" s="112"/>
      <c r="BH272" s="112"/>
      <c r="BI272" s="112"/>
      <c r="BJ272" s="112"/>
      <c r="BK272" s="112"/>
      <c r="BL272" s="112"/>
      <c r="BM272" s="112"/>
      <c r="BN272" s="112"/>
      <c r="BO272" s="112"/>
      <c r="BP272" s="112"/>
      <c r="BQ272" s="112"/>
      <c r="BR272" s="112"/>
      <c r="BS272" s="112"/>
      <c r="BT272" s="112"/>
      <c r="BU272" s="112"/>
      <c r="BV272" s="112"/>
    </row>
    <row r="273" spans="1:74" s="99" customFormat="1" x14ac:dyDescent="0.2">
      <c r="A273" s="91"/>
      <c r="B273" s="130"/>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c r="AO273" s="112"/>
      <c r="AP273" s="112"/>
      <c r="AQ273" s="112"/>
      <c r="AR273" s="112"/>
      <c r="AS273" s="112"/>
      <c r="AT273" s="112"/>
      <c r="AU273" s="112"/>
      <c r="AV273" s="112"/>
      <c r="AW273" s="112"/>
      <c r="AX273" s="112"/>
      <c r="AY273" s="112"/>
      <c r="AZ273" s="112"/>
      <c r="BA273" s="112"/>
      <c r="BB273" s="112"/>
      <c r="BC273" s="112"/>
      <c r="BD273" s="112"/>
      <c r="BE273" s="112"/>
      <c r="BF273" s="112"/>
      <c r="BG273" s="112"/>
      <c r="BH273" s="112"/>
      <c r="BI273" s="112"/>
      <c r="BJ273" s="112"/>
      <c r="BK273" s="112"/>
      <c r="BL273" s="112"/>
      <c r="BM273" s="112"/>
      <c r="BN273" s="112"/>
      <c r="BO273" s="112"/>
      <c r="BP273" s="112"/>
      <c r="BQ273" s="112"/>
      <c r="BR273" s="112"/>
      <c r="BS273" s="112"/>
      <c r="BT273" s="112"/>
      <c r="BU273" s="112"/>
      <c r="BV273" s="112"/>
    </row>
    <row r="274" spans="1:74" s="99" customFormat="1" x14ac:dyDescent="0.2">
      <c r="A274" s="91"/>
      <c r="B274" s="130"/>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c r="AO274" s="112"/>
      <c r="AP274" s="112"/>
      <c r="AQ274" s="112"/>
      <c r="AR274" s="112"/>
      <c r="AS274" s="112"/>
      <c r="AT274" s="112"/>
      <c r="AU274" s="112"/>
      <c r="AV274" s="112"/>
      <c r="AW274" s="112"/>
      <c r="AX274" s="112"/>
      <c r="AY274" s="112"/>
      <c r="AZ274" s="112"/>
      <c r="BA274" s="112"/>
      <c r="BB274" s="112"/>
      <c r="BC274" s="112"/>
      <c r="BD274" s="112"/>
      <c r="BE274" s="112"/>
      <c r="BF274" s="112"/>
      <c r="BG274" s="112"/>
      <c r="BH274" s="112"/>
      <c r="BI274" s="112"/>
      <c r="BJ274" s="112"/>
      <c r="BK274" s="112"/>
      <c r="BL274" s="112"/>
      <c r="BM274" s="112"/>
      <c r="BN274" s="112"/>
      <c r="BO274" s="112"/>
      <c r="BP274" s="112"/>
      <c r="BQ274" s="112"/>
      <c r="BR274" s="112"/>
      <c r="BS274" s="112"/>
      <c r="BT274" s="112"/>
      <c r="BU274" s="112"/>
      <c r="BV274" s="112"/>
    </row>
    <row r="275" spans="1:74" s="99" customFormat="1" x14ac:dyDescent="0.2">
      <c r="A275" s="91"/>
      <c r="B275" s="130"/>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c r="AO275" s="112"/>
      <c r="AP275" s="112"/>
      <c r="AQ275" s="112"/>
      <c r="AR275" s="112"/>
      <c r="AS275" s="112"/>
      <c r="AT275" s="112"/>
      <c r="AU275" s="112"/>
      <c r="AV275" s="112"/>
      <c r="AW275" s="112"/>
      <c r="AX275" s="112"/>
      <c r="AY275" s="112"/>
      <c r="AZ275" s="112"/>
      <c r="BA275" s="112"/>
      <c r="BB275" s="112"/>
      <c r="BC275" s="112"/>
      <c r="BD275" s="112"/>
      <c r="BE275" s="112"/>
      <c r="BF275" s="112"/>
      <c r="BG275" s="112"/>
      <c r="BH275" s="112"/>
      <c r="BI275" s="112"/>
      <c r="BJ275" s="112"/>
      <c r="BK275" s="112"/>
      <c r="BL275" s="112"/>
      <c r="BM275" s="112"/>
      <c r="BN275" s="112"/>
      <c r="BO275" s="112"/>
      <c r="BP275" s="112"/>
      <c r="BQ275" s="112"/>
      <c r="BR275" s="112"/>
      <c r="BS275" s="112"/>
      <c r="BT275" s="112"/>
      <c r="BU275" s="112"/>
      <c r="BV275" s="112"/>
    </row>
    <row r="276" spans="1:74" s="99" customFormat="1" x14ac:dyDescent="0.2">
      <c r="A276" s="91"/>
      <c r="B276" s="130"/>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c r="AO276" s="112"/>
      <c r="AP276" s="112"/>
      <c r="AQ276" s="112"/>
      <c r="AR276" s="112"/>
      <c r="AS276" s="112"/>
      <c r="AT276" s="112"/>
      <c r="AU276" s="112"/>
      <c r="AV276" s="112"/>
      <c r="AW276" s="112"/>
      <c r="AX276" s="112"/>
      <c r="AY276" s="112"/>
      <c r="AZ276" s="112"/>
      <c r="BA276" s="112"/>
      <c r="BB276" s="112"/>
      <c r="BC276" s="112"/>
      <c r="BD276" s="112"/>
      <c r="BE276" s="112"/>
      <c r="BF276" s="112"/>
      <c r="BG276" s="112"/>
      <c r="BH276" s="112"/>
      <c r="BI276" s="112"/>
      <c r="BJ276" s="112"/>
      <c r="BK276" s="112"/>
      <c r="BL276" s="112"/>
      <c r="BM276" s="112"/>
      <c r="BN276" s="112"/>
      <c r="BO276" s="112"/>
      <c r="BP276" s="112"/>
      <c r="BQ276" s="112"/>
      <c r="BR276" s="112"/>
      <c r="BS276" s="112"/>
      <c r="BT276" s="112"/>
      <c r="BU276" s="112"/>
      <c r="BV276" s="112"/>
    </row>
    <row r="277" spans="1:74" s="99" customFormat="1" x14ac:dyDescent="0.2">
      <c r="A277" s="91"/>
      <c r="B277" s="130"/>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c r="AO277" s="112"/>
      <c r="AP277" s="112"/>
      <c r="AQ277" s="112"/>
      <c r="AR277" s="112"/>
      <c r="AS277" s="112"/>
      <c r="AT277" s="112"/>
      <c r="AU277" s="112"/>
      <c r="AV277" s="112"/>
      <c r="AW277" s="112"/>
      <c r="AX277" s="112"/>
      <c r="AY277" s="112"/>
      <c r="AZ277" s="112"/>
      <c r="BA277" s="112"/>
      <c r="BB277" s="112"/>
      <c r="BC277" s="112"/>
      <c r="BD277" s="112"/>
      <c r="BE277" s="112"/>
      <c r="BF277" s="112"/>
      <c r="BG277" s="112"/>
      <c r="BH277" s="112"/>
      <c r="BI277" s="112"/>
      <c r="BJ277" s="112"/>
      <c r="BK277" s="112"/>
      <c r="BL277" s="112"/>
      <c r="BM277" s="112"/>
      <c r="BN277" s="112"/>
      <c r="BO277" s="112"/>
      <c r="BP277" s="112"/>
      <c r="BQ277" s="112"/>
      <c r="BR277" s="112"/>
      <c r="BS277" s="112"/>
      <c r="BT277" s="112"/>
      <c r="BU277" s="112"/>
      <c r="BV277" s="112"/>
    </row>
    <row r="278" spans="1:74" s="99" customFormat="1" x14ac:dyDescent="0.2">
      <c r="A278" s="91"/>
      <c r="B278" s="130"/>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c r="AO278" s="112"/>
      <c r="AP278" s="112"/>
      <c r="AQ278" s="112"/>
      <c r="AR278" s="112"/>
      <c r="AS278" s="112"/>
      <c r="AT278" s="112"/>
      <c r="AU278" s="112"/>
      <c r="AV278" s="112"/>
      <c r="AW278" s="112"/>
      <c r="AX278" s="112"/>
      <c r="AY278" s="112"/>
      <c r="AZ278" s="112"/>
      <c r="BA278" s="112"/>
      <c r="BB278" s="112"/>
      <c r="BC278" s="112"/>
      <c r="BD278" s="112"/>
      <c r="BE278" s="112"/>
      <c r="BF278" s="112"/>
      <c r="BG278" s="112"/>
      <c r="BH278" s="112"/>
      <c r="BI278" s="112"/>
      <c r="BJ278" s="112"/>
      <c r="BK278" s="112"/>
      <c r="BL278" s="112"/>
      <c r="BM278" s="112"/>
      <c r="BN278" s="112"/>
      <c r="BO278" s="112"/>
      <c r="BP278" s="112"/>
      <c r="BQ278" s="112"/>
      <c r="BR278" s="112"/>
      <c r="BS278" s="112"/>
      <c r="BT278" s="112"/>
      <c r="BU278" s="112"/>
      <c r="BV278" s="112"/>
    </row>
    <row r="279" spans="1:74" s="99" customFormat="1" x14ac:dyDescent="0.2">
      <c r="A279" s="91"/>
      <c r="B279" s="130"/>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c r="AO279" s="112"/>
      <c r="AP279" s="112"/>
      <c r="AQ279" s="112"/>
      <c r="AR279" s="112"/>
      <c r="AS279" s="112"/>
      <c r="AT279" s="112"/>
      <c r="AU279" s="112"/>
      <c r="AV279" s="112"/>
      <c r="AW279" s="112"/>
      <c r="AX279" s="112"/>
      <c r="AY279" s="112"/>
      <c r="AZ279" s="112"/>
      <c r="BA279" s="112"/>
      <c r="BB279" s="112"/>
      <c r="BC279" s="112"/>
      <c r="BD279" s="112"/>
      <c r="BE279" s="112"/>
      <c r="BF279" s="112"/>
      <c r="BG279" s="112"/>
      <c r="BH279" s="112"/>
      <c r="BI279" s="112"/>
      <c r="BJ279" s="112"/>
      <c r="BK279" s="112"/>
      <c r="BL279" s="112"/>
      <c r="BM279" s="112"/>
      <c r="BN279" s="112"/>
      <c r="BO279" s="112"/>
      <c r="BP279" s="112"/>
      <c r="BQ279" s="112"/>
      <c r="BR279" s="112"/>
      <c r="BS279" s="112"/>
      <c r="BT279" s="112"/>
      <c r="BU279" s="112"/>
      <c r="BV279" s="112"/>
    </row>
    <row r="280" spans="1:74" s="99" customFormat="1" x14ac:dyDescent="0.2">
      <c r="A280" s="91"/>
      <c r="B280" s="130"/>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c r="AO280" s="112"/>
      <c r="AP280" s="112"/>
      <c r="AQ280" s="112"/>
      <c r="AR280" s="112"/>
      <c r="AS280" s="112"/>
      <c r="AT280" s="112"/>
      <c r="AU280" s="112"/>
      <c r="AV280" s="112"/>
      <c r="AW280" s="112"/>
      <c r="AX280" s="112"/>
      <c r="AY280" s="112"/>
      <c r="AZ280" s="112"/>
      <c r="BA280" s="112"/>
      <c r="BB280" s="112"/>
      <c r="BC280" s="112"/>
      <c r="BD280" s="112"/>
      <c r="BE280" s="112"/>
      <c r="BF280" s="112"/>
      <c r="BG280" s="112"/>
      <c r="BH280" s="112"/>
      <c r="BI280" s="112"/>
      <c r="BJ280" s="112"/>
      <c r="BK280" s="112"/>
      <c r="BL280" s="112"/>
      <c r="BM280" s="112"/>
      <c r="BN280" s="112"/>
      <c r="BO280" s="112"/>
      <c r="BP280" s="112"/>
      <c r="BQ280" s="112"/>
      <c r="BR280" s="112"/>
      <c r="BS280" s="112"/>
      <c r="BT280" s="112"/>
      <c r="BU280" s="112"/>
      <c r="BV280" s="112"/>
    </row>
    <row r="281" spans="1:74" s="99" customFormat="1" x14ac:dyDescent="0.2">
      <c r="A281" s="91"/>
      <c r="B281" s="130"/>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c r="AO281" s="112"/>
      <c r="AP281" s="112"/>
      <c r="AQ281" s="112"/>
      <c r="AR281" s="112"/>
      <c r="AS281" s="112"/>
      <c r="AT281" s="112"/>
      <c r="AU281" s="112"/>
      <c r="AV281" s="112"/>
      <c r="AW281" s="112"/>
      <c r="AX281" s="112"/>
      <c r="AY281" s="112"/>
      <c r="AZ281" s="112"/>
      <c r="BA281" s="112"/>
      <c r="BB281" s="112"/>
      <c r="BC281" s="112"/>
      <c r="BD281" s="112"/>
      <c r="BE281" s="112"/>
      <c r="BF281" s="112"/>
      <c r="BG281" s="112"/>
      <c r="BH281" s="112"/>
      <c r="BI281" s="112"/>
      <c r="BJ281" s="112"/>
      <c r="BK281" s="112"/>
      <c r="BL281" s="112"/>
      <c r="BM281" s="112"/>
      <c r="BN281" s="112"/>
      <c r="BO281" s="112"/>
      <c r="BP281" s="112"/>
      <c r="BQ281" s="112"/>
      <c r="BR281" s="112"/>
      <c r="BS281" s="112"/>
      <c r="BT281" s="112"/>
      <c r="BU281" s="112"/>
      <c r="BV281" s="112"/>
    </row>
    <row r="282" spans="1:74" s="99" customFormat="1" x14ac:dyDescent="0.2">
      <c r="A282" s="91"/>
      <c r="B282" s="130"/>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c r="AO282" s="112"/>
      <c r="AP282" s="112"/>
      <c r="AQ282" s="112"/>
      <c r="AR282" s="112"/>
      <c r="AS282" s="112"/>
      <c r="AT282" s="112"/>
      <c r="AU282" s="112"/>
      <c r="AV282" s="112"/>
      <c r="AW282" s="112"/>
      <c r="AX282" s="112"/>
      <c r="AY282" s="112"/>
      <c r="AZ282" s="112"/>
      <c r="BA282" s="112"/>
      <c r="BB282" s="112"/>
      <c r="BC282" s="112"/>
      <c r="BD282" s="112"/>
      <c r="BE282" s="112"/>
      <c r="BF282" s="112"/>
      <c r="BG282" s="112"/>
      <c r="BH282" s="112"/>
      <c r="BI282" s="112"/>
      <c r="BJ282" s="112"/>
      <c r="BK282" s="112"/>
      <c r="BL282" s="112"/>
      <c r="BM282" s="112"/>
      <c r="BN282" s="112"/>
      <c r="BO282" s="112"/>
      <c r="BP282" s="112"/>
      <c r="BQ282" s="112"/>
      <c r="BR282" s="112"/>
      <c r="BS282" s="112"/>
      <c r="BT282" s="112"/>
      <c r="BU282" s="112"/>
      <c r="BV282" s="112"/>
    </row>
    <row r="283" spans="1:74" s="99" customFormat="1" x14ac:dyDescent="0.2">
      <c r="A283" s="91"/>
      <c r="B283" s="130"/>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c r="BG283" s="112"/>
      <c r="BH283" s="112"/>
      <c r="BI283" s="112"/>
      <c r="BJ283" s="112"/>
      <c r="BK283" s="112"/>
      <c r="BL283" s="112"/>
      <c r="BM283" s="112"/>
      <c r="BN283" s="112"/>
      <c r="BO283" s="112"/>
      <c r="BP283" s="112"/>
      <c r="BQ283" s="112"/>
      <c r="BR283" s="112"/>
      <c r="BS283" s="112"/>
      <c r="BT283" s="112"/>
      <c r="BU283" s="112"/>
      <c r="BV283" s="112"/>
    </row>
    <row r="284" spans="1:74" s="99" customFormat="1" x14ac:dyDescent="0.2">
      <c r="A284" s="91"/>
      <c r="B284" s="130"/>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c r="AO284" s="112"/>
      <c r="AP284" s="112"/>
      <c r="AQ284" s="112"/>
      <c r="AR284" s="112"/>
      <c r="AS284" s="112"/>
      <c r="AT284" s="112"/>
      <c r="AU284" s="112"/>
      <c r="AV284" s="112"/>
      <c r="AW284" s="112"/>
      <c r="AX284" s="112"/>
      <c r="AY284" s="112"/>
      <c r="AZ284" s="112"/>
      <c r="BA284" s="112"/>
      <c r="BB284" s="112"/>
      <c r="BC284" s="112"/>
      <c r="BD284" s="112"/>
      <c r="BE284" s="112"/>
      <c r="BF284" s="112"/>
      <c r="BG284" s="112"/>
      <c r="BH284" s="112"/>
      <c r="BI284" s="112"/>
      <c r="BJ284" s="112"/>
      <c r="BK284" s="112"/>
      <c r="BL284" s="112"/>
      <c r="BM284" s="112"/>
      <c r="BN284" s="112"/>
      <c r="BO284" s="112"/>
      <c r="BP284" s="112"/>
      <c r="BQ284" s="112"/>
      <c r="BR284" s="112"/>
      <c r="BS284" s="112"/>
      <c r="BT284" s="112"/>
      <c r="BU284" s="112"/>
      <c r="BV284" s="112"/>
    </row>
    <row r="285" spans="1:74" s="99" customFormat="1" x14ac:dyDescent="0.2">
      <c r="A285" s="91"/>
      <c r="B285" s="130"/>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c r="AO285" s="112"/>
      <c r="AP285" s="112"/>
      <c r="AQ285" s="112"/>
      <c r="AR285" s="112"/>
      <c r="AS285" s="112"/>
      <c r="AT285" s="112"/>
      <c r="AU285" s="112"/>
      <c r="AV285" s="112"/>
      <c r="AW285" s="112"/>
      <c r="AX285" s="112"/>
      <c r="AY285" s="112"/>
      <c r="AZ285" s="112"/>
      <c r="BA285" s="112"/>
      <c r="BB285" s="112"/>
      <c r="BC285" s="112"/>
      <c r="BD285" s="112"/>
      <c r="BE285" s="112"/>
      <c r="BF285" s="112"/>
      <c r="BG285" s="112"/>
      <c r="BH285" s="112"/>
      <c r="BI285" s="112"/>
      <c r="BJ285" s="112"/>
      <c r="BK285" s="112"/>
      <c r="BL285" s="112"/>
      <c r="BM285" s="112"/>
      <c r="BN285" s="112"/>
      <c r="BO285" s="112"/>
      <c r="BP285" s="112"/>
      <c r="BQ285" s="112"/>
      <c r="BR285" s="112"/>
      <c r="BS285" s="112"/>
      <c r="BT285" s="112"/>
      <c r="BU285" s="112"/>
      <c r="BV285" s="112"/>
    </row>
    <row r="286" spans="1:74" s="99" customFormat="1" x14ac:dyDescent="0.2">
      <c r="A286" s="91"/>
      <c r="B286" s="130"/>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c r="AO286" s="112"/>
      <c r="AP286" s="112"/>
      <c r="AQ286" s="112"/>
      <c r="AR286" s="112"/>
      <c r="AS286" s="112"/>
      <c r="AT286" s="112"/>
      <c r="AU286" s="112"/>
      <c r="AV286" s="112"/>
      <c r="AW286" s="112"/>
      <c r="AX286" s="112"/>
      <c r="AY286" s="112"/>
      <c r="AZ286" s="112"/>
      <c r="BA286" s="112"/>
      <c r="BB286" s="112"/>
      <c r="BC286" s="112"/>
      <c r="BD286" s="112"/>
      <c r="BE286" s="112"/>
      <c r="BF286" s="112"/>
      <c r="BG286" s="112"/>
      <c r="BH286" s="112"/>
      <c r="BI286" s="112"/>
      <c r="BJ286" s="112"/>
      <c r="BK286" s="112"/>
      <c r="BL286" s="112"/>
      <c r="BM286" s="112"/>
      <c r="BN286" s="112"/>
      <c r="BO286" s="112"/>
      <c r="BP286" s="112"/>
      <c r="BQ286" s="112"/>
      <c r="BR286" s="112"/>
      <c r="BS286" s="112"/>
      <c r="BT286" s="112"/>
      <c r="BU286" s="112"/>
      <c r="BV286" s="112"/>
    </row>
    <row r="287" spans="1:74" s="99" customFormat="1" x14ac:dyDescent="0.2">
      <c r="A287" s="91"/>
      <c r="B287" s="130"/>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c r="AO287" s="112"/>
      <c r="AP287" s="112"/>
      <c r="AQ287" s="112"/>
      <c r="AR287" s="112"/>
      <c r="AS287" s="112"/>
      <c r="AT287" s="112"/>
      <c r="AU287" s="112"/>
      <c r="AV287" s="112"/>
      <c r="AW287" s="112"/>
      <c r="AX287" s="112"/>
      <c r="AY287" s="112"/>
      <c r="AZ287" s="112"/>
      <c r="BA287" s="112"/>
      <c r="BB287" s="112"/>
      <c r="BC287" s="112"/>
      <c r="BD287" s="112"/>
      <c r="BE287" s="112"/>
      <c r="BF287" s="112"/>
      <c r="BG287" s="112"/>
      <c r="BH287" s="112"/>
      <c r="BI287" s="112"/>
      <c r="BJ287" s="112"/>
      <c r="BK287" s="112"/>
      <c r="BL287" s="112"/>
      <c r="BM287" s="112"/>
      <c r="BN287" s="112"/>
      <c r="BO287" s="112"/>
      <c r="BP287" s="112"/>
      <c r="BQ287" s="112"/>
      <c r="BR287" s="112"/>
      <c r="BS287" s="112"/>
      <c r="BT287" s="112"/>
      <c r="BU287" s="112"/>
      <c r="BV287" s="112"/>
    </row>
    <row r="288" spans="1:74" s="99" customFormat="1" x14ac:dyDescent="0.2">
      <c r="A288" s="91"/>
      <c r="B288" s="130"/>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c r="AO288" s="112"/>
      <c r="AP288" s="112"/>
      <c r="AQ288" s="112"/>
      <c r="AR288" s="112"/>
      <c r="AS288" s="112"/>
      <c r="AT288" s="112"/>
      <c r="AU288" s="112"/>
      <c r="AV288" s="112"/>
      <c r="AW288" s="112"/>
      <c r="AX288" s="112"/>
      <c r="AY288" s="112"/>
      <c r="AZ288" s="112"/>
      <c r="BA288" s="112"/>
      <c r="BB288" s="112"/>
      <c r="BC288" s="112"/>
      <c r="BD288" s="112"/>
      <c r="BE288" s="112"/>
      <c r="BF288" s="112"/>
      <c r="BG288" s="112"/>
      <c r="BH288" s="112"/>
      <c r="BI288" s="112"/>
      <c r="BJ288" s="112"/>
      <c r="BK288" s="112"/>
      <c r="BL288" s="112"/>
      <c r="BM288" s="112"/>
      <c r="BN288" s="112"/>
      <c r="BO288" s="112"/>
      <c r="BP288" s="112"/>
      <c r="BQ288" s="112"/>
      <c r="BR288" s="112"/>
      <c r="BS288" s="112"/>
      <c r="BT288" s="112"/>
      <c r="BU288" s="112"/>
      <c r="BV288" s="112"/>
    </row>
    <row r="289" spans="1:74" s="99" customFormat="1" x14ac:dyDescent="0.2">
      <c r="A289" s="91"/>
      <c r="B289" s="130"/>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2"/>
      <c r="AY289" s="112"/>
      <c r="AZ289" s="112"/>
      <c r="BA289" s="112"/>
      <c r="BB289" s="112"/>
      <c r="BC289" s="112"/>
      <c r="BD289" s="112"/>
      <c r="BE289" s="112"/>
      <c r="BF289" s="112"/>
      <c r="BG289" s="112"/>
      <c r="BH289" s="112"/>
      <c r="BI289" s="112"/>
      <c r="BJ289" s="112"/>
      <c r="BK289" s="112"/>
      <c r="BL289" s="112"/>
      <c r="BM289" s="112"/>
      <c r="BN289" s="112"/>
      <c r="BO289" s="112"/>
      <c r="BP289" s="112"/>
      <c r="BQ289" s="112"/>
      <c r="BR289" s="112"/>
      <c r="BS289" s="112"/>
      <c r="BT289" s="112"/>
      <c r="BU289" s="112"/>
      <c r="BV289" s="112"/>
    </row>
    <row r="290" spans="1:74" s="99" customFormat="1" x14ac:dyDescent="0.2">
      <c r="A290" s="91"/>
      <c r="B290" s="130"/>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c r="AO290" s="112"/>
      <c r="AP290" s="112"/>
      <c r="AQ290" s="112"/>
      <c r="AR290" s="112"/>
      <c r="AS290" s="112"/>
      <c r="AT290" s="112"/>
      <c r="AU290" s="112"/>
      <c r="AV290" s="112"/>
      <c r="AW290" s="112"/>
      <c r="AX290" s="112"/>
      <c r="AY290" s="112"/>
      <c r="AZ290" s="112"/>
      <c r="BA290" s="112"/>
      <c r="BB290" s="112"/>
      <c r="BC290" s="112"/>
      <c r="BD290" s="112"/>
      <c r="BE290" s="112"/>
      <c r="BF290" s="112"/>
      <c r="BG290" s="112"/>
      <c r="BH290" s="112"/>
      <c r="BI290" s="112"/>
      <c r="BJ290" s="112"/>
      <c r="BK290" s="112"/>
      <c r="BL290" s="112"/>
      <c r="BM290" s="112"/>
      <c r="BN290" s="112"/>
      <c r="BO290" s="112"/>
      <c r="BP290" s="112"/>
      <c r="BQ290" s="112"/>
      <c r="BR290" s="112"/>
      <c r="BS290" s="112"/>
      <c r="BT290" s="112"/>
      <c r="BU290" s="112"/>
      <c r="BV290" s="112"/>
    </row>
    <row r="291" spans="1:74" s="99" customFormat="1" x14ac:dyDescent="0.2">
      <c r="A291" s="91"/>
      <c r="B291" s="130"/>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c r="AO291" s="112"/>
      <c r="AP291" s="112"/>
      <c r="AQ291" s="112"/>
      <c r="AR291" s="112"/>
      <c r="AS291" s="112"/>
      <c r="AT291" s="112"/>
      <c r="AU291" s="112"/>
      <c r="AV291" s="112"/>
      <c r="AW291" s="112"/>
      <c r="AX291" s="112"/>
      <c r="AY291" s="112"/>
      <c r="AZ291" s="112"/>
      <c r="BA291" s="112"/>
      <c r="BB291" s="112"/>
      <c r="BC291" s="112"/>
      <c r="BD291" s="112"/>
      <c r="BE291" s="112"/>
      <c r="BF291" s="112"/>
      <c r="BG291" s="112"/>
      <c r="BH291" s="112"/>
      <c r="BI291" s="112"/>
      <c r="BJ291" s="112"/>
      <c r="BK291" s="112"/>
      <c r="BL291" s="112"/>
      <c r="BM291" s="112"/>
      <c r="BN291" s="112"/>
      <c r="BO291" s="112"/>
      <c r="BP291" s="112"/>
      <c r="BQ291" s="112"/>
      <c r="BR291" s="112"/>
      <c r="BS291" s="112"/>
      <c r="BT291" s="112"/>
      <c r="BU291" s="112"/>
      <c r="BV291" s="112"/>
    </row>
    <row r="292" spans="1:74" s="99" customFormat="1" x14ac:dyDescent="0.2">
      <c r="A292" s="91"/>
      <c r="B292" s="130"/>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c r="AO292" s="112"/>
      <c r="AP292" s="112"/>
      <c r="AQ292" s="112"/>
      <c r="AR292" s="112"/>
      <c r="AS292" s="112"/>
      <c r="AT292" s="112"/>
      <c r="AU292" s="112"/>
      <c r="AV292" s="112"/>
      <c r="AW292" s="112"/>
      <c r="AX292" s="112"/>
      <c r="AY292" s="112"/>
      <c r="AZ292" s="112"/>
      <c r="BA292" s="112"/>
      <c r="BB292" s="112"/>
      <c r="BC292" s="112"/>
      <c r="BD292" s="112"/>
      <c r="BE292" s="112"/>
      <c r="BF292" s="112"/>
      <c r="BG292" s="112"/>
      <c r="BH292" s="112"/>
      <c r="BI292" s="112"/>
      <c r="BJ292" s="112"/>
      <c r="BK292" s="112"/>
      <c r="BL292" s="112"/>
      <c r="BM292" s="112"/>
      <c r="BN292" s="112"/>
      <c r="BO292" s="112"/>
      <c r="BP292" s="112"/>
      <c r="BQ292" s="112"/>
      <c r="BR292" s="112"/>
      <c r="BS292" s="112"/>
      <c r="BT292" s="112"/>
      <c r="BU292" s="112"/>
      <c r="BV292" s="112"/>
    </row>
    <row r="293" spans="1:74" s="99" customFormat="1" x14ac:dyDescent="0.2">
      <c r="A293" s="91"/>
      <c r="B293" s="130"/>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c r="AO293" s="112"/>
      <c r="AP293" s="112"/>
      <c r="AQ293" s="112"/>
      <c r="AR293" s="112"/>
      <c r="AS293" s="112"/>
      <c r="AT293" s="112"/>
      <c r="AU293" s="112"/>
      <c r="AV293" s="112"/>
      <c r="AW293" s="112"/>
      <c r="AX293" s="112"/>
      <c r="AY293" s="112"/>
      <c r="AZ293" s="112"/>
      <c r="BA293" s="112"/>
      <c r="BB293" s="112"/>
      <c r="BC293" s="112"/>
      <c r="BD293" s="112"/>
      <c r="BE293" s="112"/>
      <c r="BF293" s="112"/>
      <c r="BG293" s="112"/>
      <c r="BH293" s="112"/>
      <c r="BI293" s="112"/>
      <c r="BJ293" s="112"/>
      <c r="BK293" s="112"/>
      <c r="BL293" s="112"/>
      <c r="BM293" s="112"/>
      <c r="BN293" s="112"/>
      <c r="BO293" s="112"/>
      <c r="BP293" s="112"/>
      <c r="BQ293" s="112"/>
      <c r="BR293" s="112"/>
      <c r="BS293" s="112"/>
      <c r="BT293" s="112"/>
      <c r="BU293" s="112"/>
      <c r="BV293" s="112"/>
    </row>
    <row r="294" spans="1:74" s="99" customFormat="1" x14ac:dyDescent="0.2">
      <c r="A294" s="91"/>
      <c r="B294" s="130"/>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c r="AO294" s="112"/>
      <c r="AP294" s="112"/>
      <c r="AQ294" s="112"/>
      <c r="AR294" s="112"/>
      <c r="AS294" s="112"/>
      <c r="AT294" s="112"/>
      <c r="AU294" s="112"/>
      <c r="AV294" s="112"/>
      <c r="AW294" s="112"/>
      <c r="AX294" s="112"/>
      <c r="AY294" s="112"/>
      <c r="AZ294" s="112"/>
      <c r="BA294" s="112"/>
      <c r="BB294" s="112"/>
      <c r="BC294" s="112"/>
      <c r="BD294" s="112"/>
      <c r="BE294" s="112"/>
      <c r="BF294" s="112"/>
      <c r="BG294" s="112"/>
      <c r="BH294" s="112"/>
      <c r="BI294" s="112"/>
      <c r="BJ294" s="112"/>
      <c r="BK294" s="112"/>
      <c r="BL294" s="112"/>
      <c r="BM294" s="112"/>
      <c r="BN294" s="112"/>
      <c r="BO294" s="112"/>
      <c r="BP294" s="112"/>
      <c r="BQ294" s="112"/>
      <c r="BR294" s="112"/>
      <c r="BS294" s="112"/>
      <c r="BT294" s="112"/>
      <c r="BU294" s="112"/>
      <c r="BV294" s="112"/>
    </row>
    <row r="295" spans="1:74" s="99" customFormat="1" x14ac:dyDescent="0.2">
      <c r="A295" s="91"/>
      <c r="B295" s="130"/>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c r="AO295" s="112"/>
      <c r="AP295" s="112"/>
      <c r="AQ295" s="112"/>
      <c r="AR295" s="112"/>
      <c r="AS295" s="112"/>
      <c r="AT295" s="112"/>
      <c r="AU295" s="112"/>
      <c r="AV295" s="112"/>
      <c r="AW295" s="112"/>
      <c r="AX295" s="112"/>
      <c r="AY295" s="112"/>
      <c r="AZ295" s="112"/>
      <c r="BA295" s="112"/>
      <c r="BB295" s="112"/>
      <c r="BC295" s="112"/>
      <c r="BD295" s="112"/>
      <c r="BE295" s="112"/>
      <c r="BF295" s="112"/>
      <c r="BG295" s="112"/>
      <c r="BH295" s="112"/>
      <c r="BI295" s="112"/>
      <c r="BJ295" s="112"/>
      <c r="BK295" s="112"/>
      <c r="BL295" s="112"/>
      <c r="BM295" s="112"/>
      <c r="BN295" s="112"/>
      <c r="BO295" s="112"/>
      <c r="BP295" s="112"/>
      <c r="BQ295" s="112"/>
      <c r="BR295" s="112"/>
      <c r="BS295" s="112"/>
      <c r="BT295" s="112"/>
      <c r="BU295" s="112"/>
      <c r="BV295" s="112"/>
    </row>
    <row r="296" spans="1:74" s="99" customFormat="1" x14ac:dyDescent="0.2">
      <c r="A296" s="91"/>
      <c r="B296" s="130"/>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c r="AO296" s="112"/>
      <c r="AP296" s="112"/>
      <c r="AQ296" s="112"/>
      <c r="AR296" s="112"/>
      <c r="AS296" s="112"/>
      <c r="AT296" s="112"/>
      <c r="AU296" s="112"/>
      <c r="AV296" s="112"/>
      <c r="AW296" s="112"/>
      <c r="AX296" s="112"/>
      <c r="AY296" s="112"/>
      <c r="AZ296" s="112"/>
      <c r="BA296" s="112"/>
      <c r="BB296" s="112"/>
      <c r="BC296" s="112"/>
      <c r="BD296" s="112"/>
      <c r="BE296" s="112"/>
      <c r="BF296" s="112"/>
      <c r="BG296" s="112"/>
      <c r="BH296" s="112"/>
      <c r="BI296" s="112"/>
      <c r="BJ296" s="112"/>
      <c r="BK296" s="112"/>
      <c r="BL296" s="112"/>
      <c r="BM296" s="112"/>
      <c r="BN296" s="112"/>
      <c r="BO296" s="112"/>
      <c r="BP296" s="112"/>
      <c r="BQ296" s="112"/>
      <c r="BR296" s="112"/>
      <c r="BS296" s="112"/>
      <c r="BT296" s="112"/>
      <c r="BU296" s="112"/>
      <c r="BV296" s="112"/>
    </row>
    <row r="297" spans="1:74" s="99" customFormat="1" x14ac:dyDescent="0.2">
      <c r="A297" s="91"/>
      <c r="B297" s="130"/>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c r="AO297" s="112"/>
      <c r="AP297" s="112"/>
      <c r="AQ297" s="112"/>
      <c r="AR297" s="112"/>
      <c r="AS297" s="112"/>
      <c r="AT297" s="112"/>
      <c r="AU297" s="112"/>
      <c r="AV297" s="112"/>
      <c r="AW297" s="112"/>
      <c r="AX297" s="112"/>
      <c r="AY297" s="112"/>
      <c r="AZ297" s="112"/>
      <c r="BA297" s="112"/>
      <c r="BB297" s="112"/>
      <c r="BC297" s="112"/>
      <c r="BD297" s="112"/>
      <c r="BE297" s="112"/>
      <c r="BF297" s="112"/>
      <c r="BG297" s="112"/>
      <c r="BH297" s="112"/>
      <c r="BI297" s="112"/>
      <c r="BJ297" s="112"/>
      <c r="BK297" s="112"/>
      <c r="BL297" s="112"/>
      <c r="BM297" s="112"/>
      <c r="BN297" s="112"/>
      <c r="BO297" s="112"/>
      <c r="BP297" s="112"/>
      <c r="BQ297" s="112"/>
      <c r="BR297" s="112"/>
      <c r="BS297" s="112"/>
      <c r="BT297" s="112"/>
      <c r="BU297" s="112"/>
      <c r="BV297" s="112"/>
    </row>
    <row r="298" spans="1:74" s="99" customFormat="1" x14ac:dyDescent="0.2">
      <c r="A298" s="91"/>
      <c r="B298" s="130"/>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c r="AO298" s="112"/>
      <c r="AP298" s="112"/>
      <c r="AQ298" s="112"/>
      <c r="AR298" s="112"/>
      <c r="AS298" s="112"/>
      <c r="AT298" s="112"/>
      <c r="AU298" s="112"/>
      <c r="AV298" s="112"/>
      <c r="AW298" s="112"/>
      <c r="AX298" s="112"/>
      <c r="AY298" s="112"/>
      <c r="AZ298" s="112"/>
      <c r="BA298" s="112"/>
      <c r="BB298" s="112"/>
      <c r="BC298" s="112"/>
      <c r="BD298" s="112"/>
      <c r="BE298" s="112"/>
      <c r="BF298" s="112"/>
      <c r="BG298" s="112"/>
      <c r="BH298" s="112"/>
      <c r="BI298" s="112"/>
      <c r="BJ298" s="112"/>
      <c r="BK298" s="112"/>
      <c r="BL298" s="112"/>
      <c r="BM298" s="112"/>
      <c r="BN298" s="112"/>
      <c r="BO298" s="112"/>
      <c r="BP298" s="112"/>
      <c r="BQ298" s="112"/>
      <c r="BR298" s="112"/>
      <c r="BS298" s="112"/>
      <c r="BT298" s="112"/>
      <c r="BU298" s="112"/>
      <c r="BV298" s="112"/>
    </row>
    <row r="299" spans="1:74" s="99" customFormat="1" x14ac:dyDescent="0.2">
      <c r="A299" s="91"/>
      <c r="B299" s="130"/>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c r="AO299" s="112"/>
      <c r="AP299" s="112"/>
      <c r="AQ299" s="112"/>
      <c r="AR299" s="112"/>
      <c r="AS299" s="112"/>
      <c r="AT299" s="112"/>
      <c r="AU299" s="112"/>
      <c r="AV299" s="112"/>
      <c r="AW299" s="112"/>
      <c r="AX299" s="112"/>
      <c r="AY299" s="112"/>
      <c r="AZ299" s="112"/>
      <c r="BA299" s="112"/>
      <c r="BB299" s="112"/>
      <c r="BC299" s="112"/>
      <c r="BD299" s="112"/>
      <c r="BE299" s="112"/>
      <c r="BF299" s="112"/>
      <c r="BG299" s="112"/>
      <c r="BH299" s="112"/>
      <c r="BI299" s="112"/>
      <c r="BJ299" s="112"/>
      <c r="BK299" s="112"/>
      <c r="BL299" s="112"/>
      <c r="BM299" s="112"/>
      <c r="BN299" s="112"/>
      <c r="BO299" s="112"/>
      <c r="BP299" s="112"/>
      <c r="BQ299" s="112"/>
      <c r="BR299" s="112"/>
      <c r="BS299" s="112"/>
      <c r="BT299" s="112"/>
      <c r="BU299" s="112"/>
      <c r="BV299" s="112"/>
    </row>
    <row r="300" spans="1:74" s="99" customFormat="1" x14ac:dyDescent="0.2">
      <c r="A300" s="91"/>
      <c r="B300" s="130"/>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c r="AO300" s="112"/>
      <c r="AP300" s="112"/>
      <c r="AQ300" s="112"/>
      <c r="AR300" s="112"/>
      <c r="AS300" s="112"/>
      <c r="AT300" s="112"/>
      <c r="AU300" s="112"/>
      <c r="AV300" s="112"/>
      <c r="AW300" s="112"/>
      <c r="AX300" s="112"/>
      <c r="AY300" s="112"/>
      <c r="AZ300" s="112"/>
      <c r="BA300" s="112"/>
      <c r="BB300" s="112"/>
      <c r="BC300" s="112"/>
      <c r="BD300" s="112"/>
      <c r="BE300" s="112"/>
      <c r="BF300" s="112"/>
      <c r="BG300" s="112"/>
      <c r="BH300" s="112"/>
      <c r="BI300" s="112"/>
      <c r="BJ300" s="112"/>
      <c r="BK300" s="112"/>
      <c r="BL300" s="112"/>
      <c r="BM300" s="112"/>
      <c r="BN300" s="112"/>
      <c r="BO300" s="112"/>
      <c r="BP300" s="112"/>
      <c r="BQ300" s="112"/>
      <c r="BR300" s="112"/>
      <c r="BS300" s="112"/>
      <c r="BT300" s="112"/>
      <c r="BU300" s="112"/>
      <c r="BV300" s="112"/>
    </row>
    <row r="301" spans="1:74" s="99" customFormat="1" x14ac:dyDescent="0.2">
      <c r="A301" s="91"/>
      <c r="B301" s="130"/>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c r="AO301" s="112"/>
      <c r="AP301" s="112"/>
      <c r="AQ301" s="112"/>
      <c r="AR301" s="112"/>
      <c r="AS301" s="112"/>
      <c r="AT301" s="112"/>
      <c r="AU301" s="112"/>
      <c r="AV301" s="112"/>
      <c r="AW301" s="112"/>
      <c r="AX301" s="112"/>
      <c r="AY301" s="112"/>
      <c r="AZ301" s="112"/>
      <c r="BA301" s="112"/>
      <c r="BB301" s="112"/>
      <c r="BC301" s="112"/>
      <c r="BD301" s="112"/>
      <c r="BE301" s="112"/>
      <c r="BF301" s="112"/>
      <c r="BG301" s="112"/>
      <c r="BH301" s="112"/>
      <c r="BI301" s="112"/>
      <c r="BJ301" s="112"/>
      <c r="BK301" s="112"/>
      <c r="BL301" s="112"/>
      <c r="BM301" s="112"/>
      <c r="BN301" s="112"/>
      <c r="BO301" s="112"/>
      <c r="BP301" s="112"/>
      <c r="BQ301" s="112"/>
      <c r="BR301" s="112"/>
      <c r="BS301" s="112"/>
      <c r="BT301" s="112"/>
      <c r="BU301" s="112"/>
      <c r="BV301" s="112"/>
    </row>
    <row r="302" spans="1:74" s="99" customFormat="1" x14ac:dyDescent="0.2">
      <c r="A302" s="91"/>
      <c r="B302" s="130"/>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c r="AO302" s="112"/>
      <c r="AP302" s="112"/>
      <c r="AQ302" s="112"/>
      <c r="AR302" s="112"/>
      <c r="AS302" s="112"/>
      <c r="AT302" s="112"/>
      <c r="AU302" s="112"/>
      <c r="AV302" s="112"/>
      <c r="AW302" s="112"/>
      <c r="AX302" s="112"/>
      <c r="AY302" s="112"/>
      <c r="AZ302" s="112"/>
      <c r="BA302" s="112"/>
      <c r="BB302" s="112"/>
      <c r="BC302" s="112"/>
      <c r="BD302" s="112"/>
      <c r="BE302" s="112"/>
      <c r="BF302" s="112"/>
      <c r="BG302" s="112"/>
      <c r="BH302" s="112"/>
      <c r="BI302" s="112"/>
      <c r="BJ302" s="112"/>
      <c r="BK302" s="112"/>
      <c r="BL302" s="112"/>
      <c r="BM302" s="112"/>
      <c r="BN302" s="112"/>
      <c r="BO302" s="112"/>
      <c r="BP302" s="112"/>
      <c r="BQ302" s="112"/>
      <c r="BR302" s="112"/>
      <c r="BS302" s="112"/>
      <c r="BT302" s="112"/>
      <c r="BU302" s="112"/>
      <c r="BV302" s="112"/>
    </row>
    <row r="303" spans="1:74" s="99" customFormat="1" x14ac:dyDescent="0.2">
      <c r="A303" s="91"/>
      <c r="B303" s="130"/>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c r="AO303" s="112"/>
      <c r="AP303" s="112"/>
      <c r="AQ303" s="112"/>
      <c r="AR303" s="112"/>
      <c r="AS303" s="112"/>
      <c r="AT303" s="112"/>
      <c r="AU303" s="112"/>
      <c r="AV303" s="112"/>
      <c r="AW303" s="112"/>
      <c r="AX303" s="112"/>
      <c r="AY303" s="112"/>
      <c r="AZ303" s="112"/>
      <c r="BA303" s="112"/>
      <c r="BB303" s="112"/>
      <c r="BC303" s="112"/>
      <c r="BD303" s="112"/>
      <c r="BE303" s="112"/>
      <c r="BF303" s="112"/>
      <c r="BG303" s="112"/>
      <c r="BH303" s="112"/>
      <c r="BI303" s="112"/>
      <c r="BJ303" s="112"/>
      <c r="BK303" s="112"/>
      <c r="BL303" s="112"/>
      <c r="BM303" s="112"/>
      <c r="BN303" s="112"/>
      <c r="BO303" s="112"/>
      <c r="BP303" s="112"/>
      <c r="BQ303" s="112"/>
      <c r="BR303" s="112"/>
      <c r="BS303" s="112"/>
      <c r="BT303" s="112"/>
      <c r="BU303" s="112"/>
      <c r="BV303" s="112"/>
    </row>
    <row r="304" spans="1:74" s="99" customFormat="1" x14ac:dyDescent="0.2">
      <c r="A304" s="91"/>
      <c r="B304" s="130"/>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c r="AO304" s="112"/>
      <c r="AP304" s="112"/>
      <c r="AQ304" s="112"/>
      <c r="AR304" s="112"/>
      <c r="AS304" s="112"/>
      <c r="AT304" s="112"/>
      <c r="AU304" s="112"/>
      <c r="AV304" s="112"/>
      <c r="AW304" s="112"/>
      <c r="AX304" s="112"/>
      <c r="AY304" s="112"/>
      <c r="AZ304" s="112"/>
      <c r="BA304" s="112"/>
      <c r="BB304" s="112"/>
      <c r="BC304" s="112"/>
      <c r="BD304" s="112"/>
      <c r="BE304" s="112"/>
      <c r="BF304" s="112"/>
      <c r="BG304" s="112"/>
      <c r="BH304" s="112"/>
      <c r="BI304" s="112"/>
      <c r="BJ304" s="112"/>
      <c r="BK304" s="112"/>
      <c r="BL304" s="112"/>
      <c r="BM304" s="112"/>
      <c r="BN304" s="112"/>
      <c r="BO304" s="112"/>
      <c r="BP304" s="112"/>
      <c r="BQ304" s="112"/>
      <c r="BR304" s="112"/>
      <c r="BS304" s="112"/>
      <c r="BT304" s="112"/>
      <c r="BU304" s="112"/>
      <c r="BV304" s="112"/>
    </row>
    <row r="305" spans="1:74" s="99" customFormat="1" x14ac:dyDescent="0.2">
      <c r="A305" s="91"/>
      <c r="B305" s="130"/>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c r="AO305" s="112"/>
      <c r="AP305" s="112"/>
      <c r="AQ305" s="112"/>
      <c r="AR305" s="112"/>
      <c r="AS305" s="112"/>
      <c r="AT305" s="112"/>
      <c r="AU305" s="112"/>
      <c r="AV305" s="112"/>
      <c r="AW305" s="112"/>
      <c r="AX305" s="112"/>
      <c r="AY305" s="112"/>
      <c r="AZ305" s="112"/>
      <c r="BA305" s="112"/>
      <c r="BB305" s="112"/>
      <c r="BC305" s="112"/>
      <c r="BD305" s="112"/>
      <c r="BE305" s="112"/>
      <c r="BF305" s="112"/>
      <c r="BG305" s="112"/>
      <c r="BH305" s="112"/>
      <c r="BI305" s="112"/>
      <c r="BJ305" s="112"/>
      <c r="BK305" s="112"/>
      <c r="BL305" s="112"/>
      <c r="BM305" s="112"/>
      <c r="BN305" s="112"/>
      <c r="BO305" s="112"/>
      <c r="BP305" s="112"/>
      <c r="BQ305" s="112"/>
      <c r="BR305" s="112"/>
      <c r="BS305" s="112"/>
      <c r="BT305" s="112"/>
      <c r="BU305" s="112"/>
      <c r="BV305" s="112"/>
    </row>
    <row r="306" spans="1:74" s="99" customFormat="1" x14ac:dyDescent="0.2">
      <c r="A306" s="91"/>
      <c r="B306" s="130"/>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c r="AO306" s="112"/>
      <c r="AP306" s="112"/>
      <c r="AQ306" s="112"/>
      <c r="AR306" s="112"/>
      <c r="AS306" s="112"/>
      <c r="AT306" s="112"/>
      <c r="AU306" s="112"/>
      <c r="AV306" s="112"/>
      <c r="AW306" s="112"/>
      <c r="AX306" s="112"/>
      <c r="AY306" s="112"/>
      <c r="AZ306" s="112"/>
      <c r="BA306" s="112"/>
      <c r="BB306" s="112"/>
      <c r="BC306" s="112"/>
      <c r="BD306" s="112"/>
      <c r="BE306" s="112"/>
      <c r="BF306" s="112"/>
      <c r="BG306" s="112"/>
      <c r="BH306" s="112"/>
      <c r="BI306" s="112"/>
      <c r="BJ306" s="112"/>
      <c r="BK306" s="112"/>
      <c r="BL306" s="112"/>
      <c r="BM306" s="112"/>
      <c r="BN306" s="112"/>
      <c r="BO306" s="112"/>
      <c r="BP306" s="112"/>
      <c r="BQ306" s="112"/>
      <c r="BR306" s="112"/>
      <c r="BS306" s="112"/>
      <c r="BT306" s="112"/>
      <c r="BU306" s="112"/>
      <c r="BV306" s="112"/>
    </row>
    <row r="307" spans="1:74" s="99" customFormat="1" x14ac:dyDescent="0.2">
      <c r="A307" s="91"/>
      <c r="B307" s="130"/>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2"/>
      <c r="AY307" s="112"/>
      <c r="AZ307" s="112"/>
      <c r="BA307" s="112"/>
      <c r="BB307" s="112"/>
      <c r="BC307" s="112"/>
      <c r="BD307" s="112"/>
      <c r="BE307" s="112"/>
      <c r="BF307" s="112"/>
      <c r="BG307" s="112"/>
      <c r="BH307" s="112"/>
      <c r="BI307" s="112"/>
      <c r="BJ307" s="112"/>
      <c r="BK307" s="112"/>
      <c r="BL307" s="112"/>
      <c r="BM307" s="112"/>
      <c r="BN307" s="112"/>
      <c r="BO307" s="112"/>
      <c r="BP307" s="112"/>
      <c r="BQ307" s="112"/>
      <c r="BR307" s="112"/>
      <c r="BS307" s="112"/>
      <c r="BT307" s="112"/>
      <c r="BU307" s="112"/>
      <c r="BV307" s="112"/>
    </row>
    <row r="308" spans="1:74" s="99" customFormat="1" x14ac:dyDescent="0.2">
      <c r="A308" s="91"/>
      <c r="B308" s="130"/>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12"/>
      <c r="AY308" s="112"/>
      <c r="AZ308" s="112"/>
      <c r="BA308" s="112"/>
      <c r="BB308" s="112"/>
      <c r="BC308" s="112"/>
      <c r="BD308" s="112"/>
      <c r="BE308" s="112"/>
      <c r="BF308" s="112"/>
      <c r="BG308" s="112"/>
      <c r="BH308" s="112"/>
      <c r="BI308" s="112"/>
      <c r="BJ308" s="112"/>
      <c r="BK308" s="112"/>
      <c r="BL308" s="112"/>
      <c r="BM308" s="112"/>
      <c r="BN308" s="112"/>
      <c r="BO308" s="112"/>
      <c r="BP308" s="112"/>
      <c r="BQ308" s="112"/>
      <c r="BR308" s="112"/>
      <c r="BS308" s="112"/>
      <c r="BT308" s="112"/>
      <c r="BU308" s="112"/>
      <c r="BV308" s="112"/>
    </row>
    <row r="309" spans="1:74" s="99" customFormat="1" x14ac:dyDescent="0.2">
      <c r="A309" s="91"/>
      <c r="B309" s="130"/>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c r="AO309" s="112"/>
      <c r="AP309" s="112"/>
      <c r="AQ309" s="112"/>
      <c r="AR309" s="112"/>
      <c r="AS309" s="112"/>
      <c r="AT309" s="112"/>
      <c r="AU309" s="112"/>
      <c r="AV309" s="112"/>
      <c r="AW309" s="112"/>
      <c r="AX309" s="112"/>
      <c r="AY309" s="112"/>
      <c r="AZ309" s="112"/>
      <c r="BA309" s="112"/>
      <c r="BB309" s="112"/>
      <c r="BC309" s="112"/>
      <c r="BD309" s="112"/>
      <c r="BE309" s="112"/>
      <c r="BF309" s="112"/>
      <c r="BG309" s="112"/>
      <c r="BH309" s="112"/>
      <c r="BI309" s="112"/>
      <c r="BJ309" s="112"/>
      <c r="BK309" s="112"/>
      <c r="BL309" s="112"/>
      <c r="BM309" s="112"/>
      <c r="BN309" s="112"/>
      <c r="BO309" s="112"/>
      <c r="BP309" s="112"/>
      <c r="BQ309" s="112"/>
      <c r="BR309" s="112"/>
      <c r="BS309" s="112"/>
      <c r="BT309" s="112"/>
      <c r="BU309" s="112"/>
      <c r="BV309" s="112"/>
    </row>
    <row r="310" spans="1:74" s="99" customFormat="1" x14ac:dyDescent="0.2">
      <c r="A310" s="91"/>
      <c r="B310" s="130"/>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c r="AO310" s="112"/>
      <c r="AP310" s="112"/>
      <c r="AQ310" s="112"/>
      <c r="AR310" s="112"/>
      <c r="AS310" s="112"/>
      <c r="AT310" s="112"/>
      <c r="AU310" s="112"/>
      <c r="AV310" s="112"/>
      <c r="AW310" s="112"/>
      <c r="AX310" s="112"/>
      <c r="AY310" s="112"/>
      <c r="AZ310" s="112"/>
      <c r="BA310" s="112"/>
      <c r="BB310" s="112"/>
      <c r="BC310" s="112"/>
      <c r="BD310" s="112"/>
      <c r="BE310" s="112"/>
      <c r="BF310" s="112"/>
      <c r="BG310" s="112"/>
      <c r="BH310" s="112"/>
      <c r="BI310" s="112"/>
      <c r="BJ310" s="112"/>
      <c r="BK310" s="112"/>
      <c r="BL310" s="112"/>
      <c r="BM310" s="112"/>
      <c r="BN310" s="112"/>
      <c r="BO310" s="112"/>
      <c r="BP310" s="112"/>
      <c r="BQ310" s="112"/>
      <c r="BR310" s="112"/>
      <c r="BS310" s="112"/>
      <c r="BT310" s="112"/>
      <c r="BU310" s="112"/>
      <c r="BV310" s="112"/>
    </row>
    <row r="311" spans="1:74" s="99" customFormat="1" x14ac:dyDescent="0.2">
      <c r="A311" s="91"/>
      <c r="B311" s="130"/>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c r="AO311" s="112"/>
      <c r="AP311" s="112"/>
      <c r="AQ311" s="112"/>
      <c r="AR311" s="112"/>
      <c r="AS311" s="112"/>
      <c r="AT311" s="112"/>
      <c r="AU311" s="112"/>
      <c r="AV311" s="112"/>
      <c r="AW311" s="112"/>
      <c r="AX311" s="112"/>
      <c r="AY311" s="112"/>
      <c r="AZ311" s="112"/>
      <c r="BA311" s="112"/>
      <c r="BB311" s="112"/>
      <c r="BC311" s="112"/>
      <c r="BD311" s="112"/>
      <c r="BE311" s="112"/>
      <c r="BF311" s="112"/>
      <c r="BG311" s="112"/>
      <c r="BH311" s="112"/>
      <c r="BI311" s="112"/>
      <c r="BJ311" s="112"/>
      <c r="BK311" s="112"/>
      <c r="BL311" s="112"/>
      <c r="BM311" s="112"/>
      <c r="BN311" s="112"/>
      <c r="BO311" s="112"/>
      <c r="BP311" s="112"/>
      <c r="BQ311" s="112"/>
      <c r="BR311" s="112"/>
      <c r="BS311" s="112"/>
      <c r="BT311" s="112"/>
      <c r="BU311" s="112"/>
      <c r="BV311" s="112"/>
    </row>
    <row r="312" spans="1:74" s="99" customFormat="1" x14ac:dyDescent="0.2">
      <c r="A312" s="91"/>
      <c r="B312" s="130"/>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c r="AO312" s="112"/>
      <c r="AP312" s="112"/>
      <c r="AQ312" s="112"/>
      <c r="AR312" s="112"/>
      <c r="AS312" s="112"/>
      <c r="AT312" s="112"/>
      <c r="AU312" s="112"/>
      <c r="AV312" s="112"/>
      <c r="AW312" s="112"/>
      <c r="AX312" s="112"/>
      <c r="AY312" s="112"/>
      <c r="AZ312" s="112"/>
      <c r="BA312" s="112"/>
      <c r="BB312" s="112"/>
      <c r="BC312" s="112"/>
      <c r="BD312" s="112"/>
      <c r="BE312" s="112"/>
      <c r="BF312" s="112"/>
      <c r="BG312" s="112"/>
      <c r="BH312" s="112"/>
      <c r="BI312" s="112"/>
      <c r="BJ312" s="112"/>
      <c r="BK312" s="112"/>
      <c r="BL312" s="112"/>
      <c r="BM312" s="112"/>
      <c r="BN312" s="112"/>
      <c r="BO312" s="112"/>
      <c r="BP312" s="112"/>
      <c r="BQ312" s="112"/>
      <c r="BR312" s="112"/>
      <c r="BS312" s="112"/>
      <c r="BT312" s="112"/>
      <c r="BU312" s="112"/>
      <c r="BV312" s="112"/>
    </row>
    <row r="313" spans="1:74" s="99" customFormat="1" x14ac:dyDescent="0.2">
      <c r="A313" s="91"/>
      <c r="B313" s="130"/>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c r="AO313" s="112"/>
      <c r="AP313" s="112"/>
      <c r="AQ313" s="112"/>
      <c r="AR313" s="112"/>
      <c r="AS313" s="112"/>
      <c r="AT313" s="112"/>
      <c r="AU313" s="112"/>
      <c r="AV313" s="112"/>
      <c r="AW313" s="112"/>
      <c r="AX313" s="112"/>
      <c r="AY313" s="112"/>
      <c r="AZ313" s="112"/>
      <c r="BA313" s="112"/>
      <c r="BB313" s="112"/>
      <c r="BC313" s="112"/>
      <c r="BD313" s="112"/>
      <c r="BE313" s="112"/>
      <c r="BF313" s="112"/>
      <c r="BG313" s="112"/>
      <c r="BH313" s="112"/>
      <c r="BI313" s="112"/>
      <c r="BJ313" s="112"/>
      <c r="BK313" s="112"/>
      <c r="BL313" s="112"/>
      <c r="BM313" s="112"/>
      <c r="BN313" s="112"/>
      <c r="BO313" s="112"/>
      <c r="BP313" s="112"/>
      <c r="BQ313" s="112"/>
      <c r="BR313" s="112"/>
      <c r="BS313" s="112"/>
      <c r="BT313" s="112"/>
      <c r="BU313" s="112"/>
      <c r="BV313" s="112"/>
    </row>
    <row r="314" spans="1:74" s="99" customFormat="1" x14ac:dyDescent="0.2">
      <c r="A314" s="91"/>
      <c r="B314" s="130"/>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c r="AO314" s="112"/>
      <c r="AP314" s="112"/>
      <c r="AQ314" s="112"/>
      <c r="AR314" s="112"/>
      <c r="AS314" s="112"/>
      <c r="AT314" s="112"/>
      <c r="AU314" s="112"/>
      <c r="AV314" s="112"/>
      <c r="AW314" s="112"/>
      <c r="AX314" s="112"/>
      <c r="AY314" s="112"/>
      <c r="AZ314" s="112"/>
      <c r="BA314" s="112"/>
      <c r="BB314" s="112"/>
      <c r="BC314" s="112"/>
      <c r="BD314" s="112"/>
      <c r="BE314" s="112"/>
      <c r="BF314" s="112"/>
      <c r="BG314" s="112"/>
      <c r="BH314" s="112"/>
      <c r="BI314" s="112"/>
      <c r="BJ314" s="112"/>
      <c r="BK314" s="112"/>
      <c r="BL314" s="112"/>
      <c r="BM314" s="112"/>
      <c r="BN314" s="112"/>
      <c r="BO314" s="112"/>
      <c r="BP314" s="112"/>
      <c r="BQ314" s="112"/>
      <c r="BR314" s="112"/>
      <c r="BS314" s="112"/>
      <c r="BT314" s="112"/>
      <c r="BU314" s="112"/>
      <c r="BV314" s="112"/>
    </row>
    <row r="315" spans="1:74" s="99" customFormat="1" x14ac:dyDescent="0.2">
      <c r="A315" s="91"/>
      <c r="B315" s="130"/>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c r="AO315" s="112"/>
      <c r="AP315" s="112"/>
      <c r="AQ315" s="112"/>
      <c r="AR315" s="112"/>
      <c r="AS315" s="112"/>
      <c r="AT315" s="112"/>
      <c r="AU315" s="112"/>
      <c r="AV315" s="112"/>
      <c r="AW315" s="112"/>
      <c r="AX315" s="112"/>
      <c r="AY315" s="112"/>
      <c r="AZ315" s="112"/>
      <c r="BA315" s="112"/>
      <c r="BB315" s="112"/>
      <c r="BC315" s="112"/>
      <c r="BD315" s="112"/>
      <c r="BE315" s="112"/>
      <c r="BF315" s="112"/>
      <c r="BG315" s="112"/>
      <c r="BH315" s="112"/>
      <c r="BI315" s="112"/>
      <c r="BJ315" s="112"/>
      <c r="BK315" s="112"/>
      <c r="BL315" s="112"/>
      <c r="BM315" s="112"/>
      <c r="BN315" s="112"/>
      <c r="BO315" s="112"/>
      <c r="BP315" s="112"/>
      <c r="BQ315" s="112"/>
      <c r="BR315" s="112"/>
      <c r="BS315" s="112"/>
      <c r="BT315" s="112"/>
      <c r="BU315" s="112"/>
      <c r="BV315" s="112"/>
    </row>
    <row r="316" spans="1:74" s="99" customFormat="1" x14ac:dyDescent="0.2">
      <c r="A316" s="91"/>
      <c r="B316" s="130"/>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c r="AO316" s="112"/>
      <c r="AP316" s="112"/>
      <c r="AQ316" s="112"/>
      <c r="AR316" s="112"/>
      <c r="AS316" s="112"/>
      <c r="AT316" s="112"/>
      <c r="AU316" s="112"/>
      <c r="AV316" s="112"/>
      <c r="AW316" s="112"/>
      <c r="AX316" s="112"/>
      <c r="AY316" s="112"/>
      <c r="AZ316" s="112"/>
      <c r="BA316" s="112"/>
      <c r="BB316" s="112"/>
      <c r="BC316" s="112"/>
      <c r="BD316" s="112"/>
      <c r="BE316" s="112"/>
      <c r="BF316" s="112"/>
      <c r="BG316" s="112"/>
      <c r="BH316" s="112"/>
      <c r="BI316" s="112"/>
      <c r="BJ316" s="112"/>
      <c r="BK316" s="112"/>
      <c r="BL316" s="112"/>
      <c r="BM316" s="112"/>
      <c r="BN316" s="112"/>
      <c r="BO316" s="112"/>
      <c r="BP316" s="112"/>
      <c r="BQ316" s="112"/>
      <c r="BR316" s="112"/>
      <c r="BS316" s="112"/>
      <c r="BT316" s="112"/>
      <c r="BU316" s="112"/>
      <c r="BV316" s="112"/>
    </row>
    <row r="317" spans="1:74" s="99" customFormat="1" x14ac:dyDescent="0.2">
      <c r="A317" s="91"/>
      <c r="B317" s="130"/>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c r="AO317" s="112"/>
      <c r="AP317" s="112"/>
      <c r="AQ317" s="112"/>
      <c r="AR317" s="112"/>
      <c r="AS317" s="112"/>
      <c r="AT317" s="112"/>
      <c r="AU317" s="112"/>
      <c r="AV317" s="112"/>
      <c r="AW317" s="112"/>
      <c r="AX317" s="112"/>
      <c r="AY317" s="112"/>
      <c r="AZ317" s="112"/>
      <c r="BA317" s="112"/>
      <c r="BB317" s="112"/>
      <c r="BC317" s="112"/>
      <c r="BD317" s="112"/>
      <c r="BE317" s="112"/>
      <c r="BF317" s="112"/>
      <c r="BG317" s="112"/>
      <c r="BH317" s="112"/>
      <c r="BI317" s="112"/>
      <c r="BJ317" s="112"/>
      <c r="BK317" s="112"/>
      <c r="BL317" s="112"/>
      <c r="BM317" s="112"/>
      <c r="BN317" s="112"/>
      <c r="BO317" s="112"/>
      <c r="BP317" s="112"/>
      <c r="BQ317" s="112"/>
      <c r="BR317" s="112"/>
      <c r="BS317" s="112"/>
      <c r="BT317" s="112"/>
      <c r="BU317" s="112"/>
      <c r="BV317" s="112"/>
    </row>
    <row r="318" spans="1:74" s="99" customFormat="1" x14ac:dyDescent="0.2">
      <c r="A318" s="91"/>
      <c r="B318" s="130"/>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c r="AO318" s="112"/>
      <c r="AP318" s="112"/>
      <c r="AQ318" s="112"/>
      <c r="AR318" s="112"/>
      <c r="AS318" s="112"/>
      <c r="AT318" s="112"/>
      <c r="AU318" s="112"/>
      <c r="AV318" s="112"/>
      <c r="AW318" s="112"/>
      <c r="AX318" s="112"/>
      <c r="AY318" s="112"/>
      <c r="AZ318" s="112"/>
      <c r="BA318" s="112"/>
      <c r="BB318" s="112"/>
      <c r="BC318" s="112"/>
      <c r="BD318" s="112"/>
      <c r="BE318" s="112"/>
      <c r="BF318" s="112"/>
      <c r="BG318" s="112"/>
      <c r="BH318" s="112"/>
      <c r="BI318" s="112"/>
      <c r="BJ318" s="112"/>
      <c r="BK318" s="112"/>
      <c r="BL318" s="112"/>
      <c r="BM318" s="112"/>
      <c r="BN318" s="112"/>
      <c r="BO318" s="112"/>
      <c r="BP318" s="112"/>
      <c r="BQ318" s="112"/>
      <c r="BR318" s="112"/>
      <c r="BS318" s="112"/>
      <c r="BT318" s="112"/>
      <c r="BU318" s="112"/>
      <c r="BV318" s="112"/>
    </row>
    <row r="319" spans="1:74" s="99" customFormat="1" x14ac:dyDescent="0.2">
      <c r="A319" s="91"/>
      <c r="B319" s="130"/>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c r="AO319" s="112"/>
      <c r="AP319" s="112"/>
      <c r="AQ319" s="112"/>
      <c r="AR319" s="112"/>
      <c r="AS319" s="112"/>
      <c r="AT319" s="112"/>
      <c r="AU319" s="112"/>
      <c r="AV319" s="112"/>
      <c r="AW319" s="112"/>
      <c r="AX319" s="112"/>
      <c r="AY319" s="112"/>
      <c r="AZ319" s="112"/>
      <c r="BA319" s="112"/>
      <c r="BB319" s="112"/>
      <c r="BC319" s="112"/>
      <c r="BD319" s="112"/>
      <c r="BE319" s="112"/>
      <c r="BF319" s="112"/>
      <c r="BG319" s="112"/>
      <c r="BH319" s="112"/>
      <c r="BI319" s="112"/>
      <c r="BJ319" s="112"/>
      <c r="BK319" s="112"/>
      <c r="BL319" s="112"/>
      <c r="BM319" s="112"/>
      <c r="BN319" s="112"/>
      <c r="BO319" s="112"/>
      <c r="BP319" s="112"/>
      <c r="BQ319" s="112"/>
      <c r="BR319" s="112"/>
      <c r="BS319" s="112"/>
      <c r="BT319" s="112"/>
      <c r="BU319" s="112"/>
      <c r="BV319" s="112"/>
    </row>
    <row r="320" spans="1:74" s="99" customFormat="1" x14ac:dyDescent="0.2">
      <c r="A320" s="91"/>
      <c r="B320" s="130"/>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c r="AO320" s="112"/>
      <c r="AP320" s="112"/>
      <c r="AQ320" s="112"/>
      <c r="AR320" s="112"/>
      <c r="AS320" s="112"/>
      <c r="AT320" s="112"/>
      <c r="AU320" s="112"/>
      <c r="AV320" s="112"/>
      <c r="AW320" s="112"/>
      <c r="AX320" s="112"/>
      <c r="AY320" s="112"/>
      <c r="AZ320" s="112"/>
      <c r="BA320" s="112"/>
      <c r="BB320" s="112"/>
      <c r="BC320" s="112"/>
      <c r="BD320" s="112"/>
      <c r="BE320" s="112"/>
      <c r="BF320" s="112"/>
      <c r="BG320" s="112"/>
      <c r="BH320" s="112"/>
      <c r="BI320" s="112"/>
      <c r="BJ320" s="112"/>
      <c r="BK320" s="112"/>
      <c r="BL320" s="112"/>
      <c r="BM320" s="112"/>
      <c r="BN320" s="112"/>
      <c r="BO320" s="112"/>
      <c r="BP320" s="112"/>
      <c r="BQ320" s="112"/>
      <c r="BR320" s="112"/>
      <c r="BS320" s="112"/>
      <c r="BT320" s="112"/>
      <c r="BU320" s="112"/>
      <c r="BV320" s="112"/>
    </row>
    <row r="321" spans="1:74" s="99" customFormat="1" x14ac:dyDescent="0.2">
      <c r="A321" s="91"/>
      <c r="B321" s="130"/>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c r="AO321" s="112"/>
      <c r="AP321" s="112"/>
      <c r="AQ321" s="112"/>
      <c r="AR321" s="112"/>
      <c r="AS321" s="112"/>
      <c r="AT321" s="112"/>
      <c r="AU321" s="112"/>
      <c r="AV321" s="112"/>
      <c r="AW321" s="112"/>
      <c r="AX321" s="112"/>
      <c r="AY321" s="112"/>
      <c r="AZ321" s="112"/>
      <c r="BA321" s="112"/>
      <c r="BB321" s="112"/>
      <c r="BC321" s="112"/>
      <c r="BD321" s="112"/>
      <c r="BE321" s="112"/>
      <c r="BF321" s="112"/>
      <c r="BG321" s="112"/>
      <c r="BH321" s="112"/>
      <c r="BI321" s="112"/>
      <c r="BJ321" s="112"/>
      <c r="BK321" s="112"/>
      <c r="BL321" s="112"/>
      <c r="BM321" s="112"/>
      <c r="BN321" s="112"/>
      <c r="BO321" s="112"/>
      <c r="BP321" s="112"/>
      <c r="BQ321" s="112"/>
      <c r="BR321" s="112"/>
      <c r="BS321" s="112"/>
      <c r="BT321" s="112"/>
      <c r="BU321" s="112"/>
      <c r="BV321" s="112"/>
    </row>
    <row r="322" spans="1:74" s="99" customFormat="1" x14ac:dyDescent="0.2">
      <c r="A322" s="91"/>
      <c r="B322" s="130"/>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c r="AO322" s="112"/>
      <c r="AP322" s="112"/>
      <c r="AQ322" s="112"/>
      <c r="AR322" s="112"/>
      <c r="AS322" s="112"/>
      <c r="AT322" s="112"/>
      <c r="AU322" s="112"/>
      <c r="AV322" s="112"/>
      <c r="AW322" s="112"/>
      <c r="AX322" s="112"/>
      <c r="AY322" s="112"/>
      <c r="AZ322" s="112"/>
      <c r="BA322" s="112"/>
      <c r="BB322" s="112"/>
      <c r="BC322" s="112"/>
      <c r="BD322" s="112"/>
      <c r="BE322" s="112"/>
      <c r="BF322" s="112"/>
      <c r="BG322" s="112"/>
      <c r="BH322" s="112"/>
      <c r="BI322" s="112"/>
      <c r="BJ322" s="112"/>
      <c r="BK322" s="112"/>
      <c r="BL322" s="112"/>
      <c r="BM322" s="112"/>
      <c r="BN322" s="112"/>
      <c r="BO322" s="112"/>
      <c r="BP322" s="112"/>
      <c r="BQ322" s="112"/>
      <c r="BR322" s="112"/>
      <c r="BS322" s="112"/>
      <c r="BT322" s="112"/>
      <c r="BU322" s="112"/>
      <c r="BV322" s="112"/>
    </row>
    <row r="323" spans="1:74" s="99" customFormat="1" x14ac:dyDescent="0.2">
      <c r="A323" s="91"/>
      <c r="B323" s="130"/>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c r="AO323" s="112"/>
      <c r="AP323" s="112"/>
      <c r="AQ323" s="112"/>
      <c r="AR323" s="112"/>
      <c r="AS323" s="112"/>
      <c r="AT323" s="112"/>
      <c r="AU323" s="112"/>
      <c r="AV323" s="112"/>
      <c r="AW323" s="112"/>
      <c r="AX323" s="112"/>
      <c r="AY323" s="112"/>
      <c r="AZ323" s="112"/>
      <c r="BA323" s="112"/>
      <c r="BB323" s="112"/>
      <c r="BC323" s="112"/>
      <c r="BD323" s="112"/>
      <c r="BE323" s="112"/>
      <c r="BF323" s="112"/>
      <c r="BG323" s="112"/>
      <c r="BH323" s="112"/>
      <c r="BI323" s="112"/>
      <c r="BJ323" s="112"/>
      <c r="BK323" s="112"/>
      <c r="BL323" s="112"/>
      <c r="BM323" s="112"/>
      <c r="BN323" s="112"/>
      <c r="BO323" s="112"/>
      <c r="BP323" s="112"/>
      <c r="BQ323" s="112"/>
      <c r="BR323" s="112"/>
      <c r="BS323" s="112"/>
      <c r="BT323" s="112"/>
      <c r="BU323" s="112"/>
      <c r="BV323" s="112"/>
    </row>
    <row r="324" spans="1:74" s="99" customFormat="1" x14ac:dyDescent="0.2">
      <c r="A324" s="91"/>
      <c r="B324" s="130"/>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c r="AO324" s="112"/>
      <c r="AP324" s="112"/>
      <c r="AQ324" s="112"/>
      <c r="AR324" s="112"/>
      <c r="AS324" s="112"/>
      <c r="AT324" s="112"/>
      <c r="AU324" s="112"/>
      <c r="AV324" s="112"/>
      <c r="AW324" s="112"/>
      <c r="AX324" s="112"/>
      <c r="AY324" s="112"/>
      <c r="AZ324" s="112"/>
      <c r="BA324" s="112"/>
      <c r="BB324" s="112"/>
      <c r="BC324" s="112"/>
      <c r="BD324" s="112"/>
      <c r="BE324" s="112"/>
      <c r="BF324" s="112"/>
      <c r="BG324" s="112"/>
      <c r="BH324" s="112"/>
      <c r="BI324" s="112"/>
      <c r="BJ324" s="112"/>
      <c r="BK324" s="112"/>
      <c r="BL324" s="112"/>
      <c r="BM324" s="112"/>
      <c r="BN324" s="112"/>
      <c r="BO324" s="112"/>
      <c r="BP324" s="112"/>
      <c r="BQ324" s="112"/>
      <c r="BR324" s="112"/>
      <c r="BS324" s="112"/>
      <c r="BT324" s="112"/>
      <c r="BU324" s="112"/>
      <c r="BV324" s="112"/>
    </row>
    <row r="325" spans="1:74" s="99" customFormat="1" x14ac:dyDescent="0.2">
      <c r="A325" s="91"/>
      <c r="B325" s="130"/>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c r="AO325" s="112"/>
      <c r="AP325" s="112"/>
      <c r="AQ325" s="112"/>
      <c r="AR325" s="112"/>
      <c r="AS325" s="112"/>
      <c r="AT325" s="112"/>
      <c r="AU325" s="112"/>
      <c r="AV325" s="112"/>
      <c r="AW325" s="112"/>
      <c r="AX325" s="112"/>
      <c r="AY325" s="112"/>
      <c r="AZ325" s="112"/>
      <c r="BA325" s="112"/>
      <c r="BB325" s="112"/>
      <c r="BC325" s="112"/>
      <c r="BD325" s="112"/>
      <c r="BE325" s="112"/>
      <c r="BF325" s="112"/>
      <c r="BG325" s="112"/>
      <c r="BH325" s="112"/>
      <c r="BI325" s="112"/>
      <c r="BJ325" s="112"/>
      <c r="BK325" s="112"/>
      <c r="BL325" s="112"/>
      <c r="BM325" s="112"/>
      <c r="BN325" s="112"/>
      <c r="BO325" s="112"/>
      <c r="BP325" s="112"/>
      <c r="BQ325" s="112"/>
      <c r="BR325" s="112"/>
      <c r="BS325" s="112"/>
      <c r="BT325" s="112"/>
      <c r="BU325" s="112"/>
      <c r="BV325" s="112"/>
    </row>
    <row r="326" spans="1:74" s="99" customFormat="1" x14ac:dyDescent="0.2">
      <c r="A326" s="91"/>
      <c r="B326" s="130"/>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c r="AO326" s="112"/>
      <c r="AP326" s="112"/>
      <c r="AQ326" s="112"/>
      <c r="AR326" s="112"/>
      <c r="AS326" s="112"/>
      <c r="AT326" s="112"/>
      <c r="AU326" s="112"/>
      <c r="AV326" s="112"/>
      <c r="AW326" s="112"/>
      <c r="AX326" s="112"/>
      <c r="AY326" s="112"/>
      <c r="AZ326" s="112"/>
      <c r="BA326" s="112"/>
      <c r="BB326" s="112"/>
      <c r="BC326" s="112"/>
      <c r="BD326" s="112"/>
      <c r="BE326" s="112"/>
      <c r="BF326" s="112"/>
      <c r="BG326" s="112"/>
      <c r="BH326" s="112"/>
      <c r="BI326" s="112"/>
      <c r="BJ326" s="112"/>
      <c r="BK326" s="112"/>
      <c r="BL326" s="112"/>
      <c r="BM326" s="112"/>
      <c r="BN326" s="112"/>
      <c r="BO326" s="112"/>
      <c r="BP326" s="112"/>
      <c r="BQ326" s="112"/>
      <c r="BR326" s="112"/>
      <c r="BS326" s="112"/>
      <c r="BT326" s="112"/>
      <c r="BU326" s="112"/>
      <c r="BV326" s="112"/>
    </row>
    <row r="327" spans="1:74" s="99" customFormat="1" x14ac:dyDescent="0.2">
      <c r="A327" s="91"/>
      <c r="B327" s="130"/>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c r="AO327" s="112"/>
      <c r="AP327" s="112"/>
      <c r="AQ327" s="112"/>
      <c r="AR327" s="112"/>
      <c r="AS327" s="112"/>
      <c r="AT327" s="112"/>
      <c r="AU327" s="112"/>
      <c r="AV327" s="112"/>
      <c r="AW327" s="112"/>
      <c r="AX327" s="112"/>
      <c r="AY327" s="112"/>
      <c r="AZ327" s="112"/>
      <c r="BA327" s="112"/>
      <c r="BB327" s="112"/>
      <c r="BC327" s="112"/>
      <c r="BD327" s="112"/>
      <c r="BE327" s="112"/>
      <c r="BF327" s="112"/>
      <c r="BG327" s="112"/>
      <c r="BH327" s="112"/>
      <c r="BI327" s="112"/>
      <c r="BJ327" s="112"/>
      <c r="BK327" s="112"/>
      <c r="BL327" s="112"/>
      <c r="BM327" s="112"/>
      <c r="BN327" s="112"/>
      <c r="BO327" s="112"/>
      <c r="BP327" s="112"/>
      <c r="BQ327" s="112"/>
      <c r="BR327" s="112"/>
      <c r="BS327" s="112"/>
      <c r="BT327" s="112"/>
      <c r="BU327" s="112"/>
      <c r="BV327" s="112"/>
    </row>
    <row r="328" spans="1:74" s="99" customFormat="1" x14ac:dyDescent="0.2">
      <c r="A328" s="91"/>
      <c r="B328" s="130"/>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c r="AO328" s="112"/>
      <c r="AP328" s="112"/>
      <c r="AQ328" s="112"/>
      <c r="AR328" s="112"/>
      <c r="AS328" s="112"/>
      <c r="AT328" s="112"/>
      <c r="AU328" s="112"/>
      <c r="AV328" s="112"/>
      <c r="AW328" s="112"/>
      <c r="AX328" s="112"/>
      <c r="AY328" s="112"/>
      <c r="AZ328" s="112"/>
      <c r="BA328" s="112"/>
      <c r="BB328" s="112"/>
      <c r="BC328" s="112"/>
      <c r="BD328" s="112"/>
      <c r="BE328" s="112"/>
      <c r="BF328" s="112"/>
      <c r="BG328" s="112"/>
      <c r="BH328" s="112"/>
      <c r="BI328" s="112"/>
      <c r="BJ328" s="112"/>
      <c r="BK328" s="112"/>
      <c r="BL328" s="112"/>
      <c r="BM328" s="112"/>
      <c r="BN328" s="112"/>
      <c r="BO328" s="112"/>
      <c r="BP328" s="112"/>
      <c r="BQ328" s="112"/>
      <c r="BR328" s="112"/>
      <c r="BS328" s="112"/>
      <c r="BT328" s="112"/>
      <c r="BU328" s="112"/>
      <c r="BV328" s="112"/>
    </row>
    <row r="329" spans="1:74" s="99" customFormat="1" x14ac:dyDescent="0.2">
      <c r="A329" s="91"/>
      <c r="B329" s="130"/>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c r="AO329" s="112"/>
      <c r="AP329" s="112"/>
      <c r="AQ329" s="112"/>
      <c r="AR329" s="112"/>
      <c r="AS329" s="112"/>
      <c r="AT329" s="112"/>
      <c r="AU329" s="112"/>
      <c r="AV329" s="112"/>
      <c r="AW329" s="112"/>
      <c r="AX329" s="112"/>
      <c r="AY329" s="112"/>
      <c r="AZ329" s="112"/>
      <c r="BA329" s="112"/>
      <c r="BB329" s="112"/>
      <c r="BC329" s="112"/>
      <c r="BD329" s="112"/>
      <c r="BE329" s="112"/>
      <c r="BF329" s="112"/>
      <c r="BG329" s="112"/>
      <c r="BH329" s="112"/>
      <c r="BI329" s="112"/>
      <c r="BJ329" s="112"/>
      <c r="BK329" s="112"/>
      <c r="BL329" s="112"/>
      <c r="BM329" s="112"/>
      <c r="BN329" s="112"/>
      <c r="BO329" s="112"/>
      <c r="BP329" s="112"/>
      <c r="BQ329" s="112"/>
      <c r="BR329" s="112"/>
      <c r="BS329" s="112"/>
      <c r="BT329" s="112"/>
      <c r="BU329" s="112"/>
      <c r="BV329" s="112"/>
    </row>
    <row r="330" spans="1:74" s="99" customFormat="1" x14ac:dyDescent="0.2">
      <c r="A330" s="91"/>
      <c r="B330" s="130"/>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c r="AO330" s="112"/>
      <c r="AP330" s="112"/>
      <c r="AQ330" s="112"/>
      <c r="AR330" s="112"/>
      <c r="AS330" s="112"/>
      <c r="AT330" s="112"/>
      <c r="AU330" s="112"/>
      <c r="AV330" s="112"/>
      <c r="AW330" s="112"/>
      <c r="AX330" s="112"/>
      <c r="AY330" s="112"/>
      <c r="AZ330" s="112"/>
      <c r="BA330" s="112"/>
      <c r="BB330" s="112"/>
      <c r="BC330" s="112"/>
      <c r="BD330" s="112"/>
      <c r="BE330" s="112"/>
      <c r="BF330" s="112"/>
      <c r="BG330" s="112"/>
      <c r="BH330" s="112"/>
      <c r="BI330" s="112"/>
      <c r="BJ330" s="112"/>
      <c r="BK330" s="112"/>
      <c r="BL330" s="112"/>
      <c r="BM330" s="112"/>
      <c r="BN330" s="112"/>
      <c r="BO330" s="112"/>
      <c r="BP330" s="112"/>
      <c r="BQ330" s="112"/>
      <c r="BR330" s="112"/>
      <c r="BS330" s="112"/>
      <c r="BT330" s="112"/>
      <c r="BU330" s="112"/>
      <c r="BV330" s="112"/>
    </row>
    <row r="331" spans="1:74" s="99" customFormat="1" x14ac:dyDescent="0.2">
      <c r="A331" s="91"/>
      <c r="B331" s="130"/>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c r="AO331" s="112"/>
      <c r="AP331" s="112"/>
      <c r="AQ331" s="112"/>
      <c r="AR331" s="112"/>
      <c r="AS331" s="112"/>
      <c r="AT331" s="112"/>
      <c r="AU331" s="112"/>
      <c r="AV331" s="112"/>
      <c r="AW331" s="112"/>
      <c r="AX331" s="112"/>
      <c r="AY331" s="112"/>
      <c r="AZ331" s="112"/>
      <c r="BA331" s="112"/>
      <c r="BB331" s="112"/>
      <c r="BC331" s="112"/>
      <c r="BD331" s="112"/>
      <c r="BE331" s="112"/>
      <c r="BF331" s="112"/>
      <c r="BG331" s="112"/>
      <c r="BH331" s="112"/>
      <c r="BI331" s="112"/>
      <c r="BJ331" s="112"/>
      <c r="BK331" s="112"/>
      <c r="BL331" s="112"/>
      <c r="BM331" s="112"/>
      <c r="BN331" s="112"/>
      <c r="BO331" s="112"/>
      <c r="BP331" s="112"/>
      <c r="BQ331" s="112"/>
      <c r="BR331" s="112"/>
      <c r="BS331" s="112"/>
      <c r="BT331" s="112"/>
      <c r="BU331" s="112"/>
      <c r="BV331" s="112"/>
    </row>
    <row r="332" spans="1:74" s="99" customFormat="1" x14ac:dyDescent="0.2">
      <c r="A332" s="91"/>
      <c r="B332" s="130"/>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c r="AO332" s="112"/>
      <c r="AP332" s="112"/>
      <c r="AQ332" s="112"/>
      <c r="AR332" s="112"/>
      <c r="AS332" s="112"/>
      <c r="AT332" s="112"/>
      <c r="AU332" s="112"/>
      <c r="AV332" s="112"/>
      <c r="AW332" s="112"/>
      <c r="AX332" s="112"/>
      <c r="AY332" s="112"/>
      <c r="AZ332" s="112"/>
      <c r="BA332" s="112"/>
      <c r="BB332" s="112"/>
      <c r="BC332" s="112"/>
      <c r="BD332" s="112"/>
      <c r="BE332" s="112"/>
      <c r="BF332" s="112"/>
      <c r="BG332" s="112"/>
      <c r="BH332" s="112"/>
      <c r="BI332" s="112"/>
      <c r="BJ332" s="112"/>
      <c r="BK332" s="112"/>
      <c r="BL332" s="112"/>
      <c r="BM332" s="112"/>
      <c r="BN332" s="112"/>
      <c r="BO332" s="112"/>
      <c r="BP332" s="112"/>
      <c r="BQ332" s="112"/>
      <c r="BR332" s="112"/>
      <c r="BS332" s="112"/>
      <c r="BT332" s="112"/>
      <c r="BU332" s="112"/>
      <c r="BV332" s="112"/>
    </row>
    <row r="333" spans="1:74" s="99" customFormat="1" x14ac:dyDescent="0.2">
      <c r="A333" s="91"/>
      <c r="B333" s="130"/>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c r="AO333" s="112"/>
      <c r="AP333" s="112"/>
      <c r="AQ333" s="112"/>
      <c r="AR333" s="112"/>
      <c r="AS333" s="112"/>
      <c r="AT333" s="112"/>
      <c r="AU333" s="112"/>
      <c r="AV333" s="112"/>
      <c r="AW333" s="112"/>
      <c r="AX333" s="112"/>
      <c r="AY333" s="112"/>
      <c r="AZ333" s="112"/>
      <c r="BA333" s="112"/>
      <c r="BB333" s="112"/>
      <c r="BC333" s="112"/>
      <c r="BD333" s="112"/>
      <c r="BE333" s="112"/>
      <c r="BF333" s="112"/>
      <c r="BG333" s="112"/>
      <c r="BH333" s="112"/>
      <c r="BI333" s="112"/>
      <c r="BJ333" s="112"/>
      <c r="BK333" s="112"/>
      <c r="BL333" s="112"/>
      <c r="BM333" s="112"/>
      <c r="BN333" s="112"/>
      <c r="BO333" s="112"/>
      <c r="BP333" s="112"/>
      <c r="BQ333" s="112"/>
      <c r="BR333" s="112"/>
      <c r="BS333" s="112"/>
      <c r="BT333" s="112"/>
      <c r="BU333" s="112"/>
      <c r="BV333" s="112"/>
    </row>
    <row r="334" spans="1:74" s="99" customFormat="1" x14ac:dyDescent="0.2">
      <c r="A334" s="91"/>
      <c r="B334" s="130"/>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c r="AO334" s="112"/>
      <c r="AP334" s="112"/>
      <c r="AQ334" s="112"/>
      <c r="AR334" s="112"/>
      <c r="AS334" s="112"/>
      <c r="AT334" s="112"/>
      <c r="AU334" s="112"/>
      <c r="AV334" s="112"/>
      <c r="AW334" s="112"/>
      <c r="AX334" s="112"/>
      <c r="AY334" s="112"/>
      <c r="AZ334" s="112"/>
      <c r="BA334" s="112"/>
      <c r="BB334" s="112"/>
      <c r="BC334" s="112"/>
      <c r="BD334" s="112"/>
      <c r="BE334" s="112"/>
      <c r="BF334" s="112"/>
      <c r="BG334" s="112"/>
      <c r="BH334" s="112"/>
      <c r="BI334" s="112"/>
      <c r="BJ334" s="112"/>
      <c r="BK334" s="112"/>
      <c r="BL334" s="112"/>
      <c r="BM334" s="112"/>
      <c r="BN334" s="112"/>
      <c r="BO334" s="112"/>
      <c r="BP334" s="112"/>
      <c r="BQ334" s="112"/>
      <c r="BR334" s="112"/>
      <c r="BS334" s="112"/>
      <c r="BT334" s="112"/>
      <c r="BU334" s="112"/>
      <c r="BV334" s="112"/>
    </row>
    <row r="335" spans="1:74" s="99" customFormat="1" x14ac:dyDescent="0.2">
      <c r="A335" s="91"/>
      <c r="B335" s="130"/>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c r="AO335" s="112"/>
      <c r="AP335" s="112"/>
      <c r="AQ335" s="112"/>
      <c r="AR335" s="112"/>
      <c r="AS335" s="112"/>
      <c r="AT335" s="112"/>
      <c r="AU335" s="112"/>
      <c r="AV335" s="112"/>
      <c r="AW335" s="112"/>
      <c r="AX335" s="112"/>
      <c r="AY335" s="112"/>
      <c r="AZ335" s="112"/>
      <c r="BA335" s="112"/>
      <c r="BB335" s="112"/>
      <c r="BC335" s="112"/>
      <c r="BD335" s="112"/>
      <c r="BE335" s="112"/>
      <c r="BF335" s="112"/>
      <c r="BG335" s="112"/>
      <c r="BH335" s="112"/>
      <c r="BI335" s="112"/>
      <c r="BJ335" s="112"/>
      <c r="BK335" s="112"/>
      <c r="BL335" s="112"/>
      <c r="BM335" s="112"/>
      <c r="BN335" s="112"/>
      <c r="BO335" s="112"/>
      <c r="BP335" s="112"/>
      <c r="BQ335" s="112"/>
      <c r="BR335" s="112"/>
      <c r="BS335" s="112"/>
      <c r="BT335" s="112"/>
      <c r="BU335" s="112"/>
      <c r="BV335" s="112"/>
    </row>
    <row r="336" spans="1:74" s="99" customFormat="1" x14ac:dyDescent="0.2">
      <c r="A336" s="91"/>
      <c r="B336" s="130"/>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c r="AO336" s="112"/>
      <c r="AP336" s="112"/>
      <c r="AQ336" s="112"/>
      <c r="AR336" s="112"/>
      <c r="AS336" s="112"/>
      <c r="AT336" s="112"/>
      <c r="AU336" s="112"/>
      <c r="AV336" s="112"/>
      <c r="AW336" s="112"/>
      <c r="AX336" s="112"/>
      <c r="AY336" s="112"/>
      <c r="AZ336" s="112"/>
      <c r="BA336" s="112"/>
      <c r="BB336" s="112"/>
      <c r="BC336" s="112"/>
      <c r="BD336" s="112"/>
      <c r="BE336" s="112"/>
      <c r="BF336" s="112"/>
      <c r="BG336" s="112"/>
      <c r="BH336" s="112"/>
      <c r="BI336" s="112"/>
      <c r="BJ336" s="112"/>
      <c r="BK336" s="112"/>
      <c r="BL336" s="112"/>
      <c r="BM336" s="112"/>
      <c r="BN336" s="112"/>
      <c r="BO336" s="112"/>
      <c r="BP336" s="112"/>
      <c r="BQ336" s="112"/>
      <c r="BR336" s="112"/>
      <c r="BS336" s="112"/>
      <c r="BT336" s="112"/>
      <c r="BU336" s="112"/>
      <c r="BV336" s="112"/>
    </row>
    <row r="337" spans="1:74" s="99" customFormat="1" x14ac:dyDescent="0.2">
      <c r="A337" s="91"/>
      <c r="B337" s="130"/>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c r="AO337" s="112"/>
      <c r="AP337" s="112"/>
      <c r="AQ337" s="112"/>
      <c r="AR337" s="112"/>
      <c r="AS337" s="112"/>
      <c r="AT337" s="112"/>
      <c r="AU337" s="112"/>
      <c r="AV337" s="112"/>
      <c r="AW337" s="112"/>
      <c r="AX337" s="112"/>
      <c r="AY337" s="112"/>
      <c r="AZ337" s="112"/>
      <c r="BA337" s="112"/>
      <c r="BB337" s="112"/>
      <c r="BC337" s="112"/>
      <c r="BD337" s="112"/>
      <c r="BE337" s="112"/>
      <c r="BF337" s="112"/>
      <c r="BG337" s="112"/>
      <c r="BH337" s="112"/>
      <c r="BI337" s="112"/>
      <c r="BJ337" s="112"/>
      <c r="BK337" s="112"/>
      <c r="BL337" s="112"/>
      <c r="BM337" s="112"/>
      <c r="BN337" s="112"/>
      <c r="BO337" s="112"/>
      <c r="BP337" s="112"/>
      <c r="BQ337" s="112"/>
      <c r="BR337" s="112"/>
      <c r="BS337" s="112"/>
      <c r="BT337" s="112"/>
      <c r="BU337" s="112"/>
      <c r="BV337" s="112"/>
    </row>
    <row r="338" spans="1:74" s="99" customFormat="1" x14ac:dyDescent="0.2">
      <c r="A338" s="91"/>
      <c r="B338" s="130"/>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c r="AO338" s="112"/>
      <c r="AP338" s="112"/>
      <c r="AQ338" s="112"/>
      <c r="AR338" s="112"/>
      <c r="AS338" s="112"/>
      <c r="AT338" s="112"/>
      <c r="AU338" s="112"/>
      <c r="AV338" s="112"/>
      <c r="AW338" s="112"/>
      <c r="AX338" s="112"/>
      <c r="AY338" s="112"/>
      <c r="AZ338" s="112"/>
      <c r="BA338" s="112"/>
      <c r="BB338" s="112"/>
      <c r="BC338" s="112"/>
      <c r="BD338" s="112"/>
      <c r="BE338" s="112"/>
      <c r="BF338" s="112"/>
      <c r="BG338" s="112"/>
      <c r="BH338" s="112"/>
      <c r="BI338" s="112"/>
      <c r="BJ338" s="112"/>
      <c r="BK338" s="112"/>
      <c r="BL338" s="112"/>
      <c r="BM338" s="112"/>
      <c r="BN338" s="112"/>
      <c r="BO338" s="112"/>
      <c r="BP338" s="112"/>
      <c r="BQ338" s="112"/>
      <c r="BR338" s="112"/>
      <c r="BS338" s="112"/>
      <c r="BT338" s="112"/>
      <c r="BU338" s="112"/>
      <c r="BV338" s="112"/>
    </row>
    <row r="339" spans="1:74" s="99" customFormat="1" x14ac:dyDescent="0.2">
      <c r="A339" s="91"/>
      <c r="B339" s="130"/>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c r="AO339" s="112"/>
      <c r="AP339" s="112"/>
      <c r="AQ339" s="112"/>
      <c r="AR339" s="112"/>
      <c r="AS339" s="112"/>
      <c r="AT339" s="112"/>
      <c r="AU339" s="112"/>
      <c r="AV339" s="112"/>
      <c r="AW339" s="112"/>
      <c r="AX339" s="112"/>
      <c r="AY339" s="112"/>
      <c r="AZ339" s="112"/>
      <c r="BA339" s="112"/>
      <c r="BB339" s="112"/>
      <c r="BC339" s="112"/>
      <c r="BD339" s="112"/>
      <c r="BE339" s="112"/>
      <c r="BF339" s="112"/>
      <c r="BG339" s="112"/>
      <c r="BH339" s="112"/>
      <c r="BI339" s="112"/>
      <c r="BJ339" s="112"/>
      <c r="BK339" s="112"/>
      <c r="BL339" s="112"/>
      <c r="BM339" s="112"/>
      <c r="BN339" s="112"/>
      <c r="BO339" s="112"/>
      <c r="BP339" s="112"/>
      <c r="BQ339" s="112"/>
      <c r="BR339" s="112"/>
      <c r="BS339" s="112"/>
      <c r="BT339" s="112"/>
      <c r="BU339" s="112"/>
      <c r="BV339" s="112"/>
    </row>
    <row r="340" spans="1:74" s="99" customFormat="1" x14ac:dyDescent="0.2">
      <c r="A340" s="91"/>
      <c r="B340" s="130"/>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c r="AO340" s="112"/>
      <c r="AP340" s="112"/>
      <c r="AQ340" s="112"/>
      <c r="AR340" s="112"/>
      <c r="AS340" s="112"/>
      <c r="AT340" s="112"/>
      <c r="AU340" s="112"/>
      <c r="AV340" s="112"/>
      <c r="AW340" s="112"/>
      <c r="AX340" s="112"/>
      <c r="AY340" s="112"/>
      <c r="AZ340" s="112"/>
      <c r="BA340" s="112"/>
      <c r="BB340" s="112"/>
      <c r="BC340" s="112"/>
      <c r="BD340" s="112"/>
      <c r="BE340" s="112"/>
      <c r="BF340" s="112"/>
      <c r="BG340" s="112"/>
      <c r="BH340" s="112"/>
      <c r="BI340" s="112"/>
      <c r="BJ340" s="112"/>
      <c r="BK340" s="112"/>
      <c r="BL340" s="112"/>
      <c r="BM340" s="112"/>
      <c r="BN340" s="112"/>
      <c r="BO340" s="112"/>
      <c r="BP340" s="112"/>
      <c r="BQ340" s="112"/>
      <c r="BR340" s="112"/>
      <c r="BS340" s="112"/>
      <c r="BT340" s="112"/>
      <c r="BU340" s="112"/>
      <c r="BV340" s="112"/>
    </row>
    <row r="341" spans="1:74" s="99" customFormat="1" x14ac:dyDescent="0.2">
      <c r="A341" s="91"/>
      <c r="B341" s="130"/>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c r="AO341" s="112"/>
      <c r="AP341" s="112"/>
      <c r="AQ341" s="112"/>
      <c r="AR341" s="112"/>
      <c r="AS341" s="112"/>
      <c r="AT341" s="112"/>
      <c r="AU341" s="112"/>
      <c r="AV341" s="112"/>
      <c r="AW341" s="112"/>
      <c r="AX341" s="112"/>
      <c r="AY341" s="112"/>
      <c r="AZ341" s="112"/>
      <c r="BA341" s="112"/>
      <c r="BB341" s="112"/>
      <c r="BC341" s="112"/>
      <c r="BD341" s="112"/>
      <c r="BE341" s="112"/>
      <c r="BF341" s="112"/>
      <c r="BG341" s="112"/>
      <c r="BH341" s="112"/>
      <c r="BI341" s="112"/>
      <c r="BJ341" s="112"/>
      <c r="BK341" s="112"/>
      <c r="BL341" s="112"/>
      <c r="BM341" s="112"/>
      <c r="BN341" s="112"/>
      <c r="BO341" s="112"/>
      <c r="BP341" s="112"/>
      <c r="BQ341" s="112"/>
      <c r="BR341" s="112"/>
      <c r="BS341" s="112"/>
      <c r="BT341" s="112"/>
      <c r="BU341" s="112"/>
      <c r="BV341" s="112"/>
    </row>
    <row r="342" spans="1:74" s="99" customFormat="1" x14ac:dyDescent="0.2">
      <c r="A342" s="91"/>
      <c r="B342" s="130"/>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c r="AO342" s="112"/>
      <c r="AP342" s="112"/>
      <c r="AQ342" s="112"/>
      <c r="AR342" s="112"/>
      <c r="AS342" s="112"/>
      <c r="AT342" s="112"/>
      <c r="AU342" s="112"/>
      <c r="AV342" s="112"/>
      <c r="AW342" s="112"/>
      <c r="AX342" s="112"/>
      <c r="AY342" s="112"/>
      <c r="AZ342" s="112"/>
      <c r="BA342" s="112"/>
      <c r="BB342" s="112"/>
      <c r="BC342" s="112"/>
      <c r="BD342" s="112"/>
      <c r="BE342" s="112"/>
      <c r="BF342" s="112"/>
      <c r="BG342" s="112"/>
      <c r="BH342" s="112"/>
      <c r="BI342" s="112"/>
      <c r="BJ342" s="112"/>
      <c r="BK342" s="112"/>
      <c r="BL342" s="112"/>
      <c r="BM342" s="112"/>
      <c r="BN342" s="112"/>
      <c r="BO342" s="112"/>
      <c r="BP342" s="112"/>
      <c r="BQ342" s="112"/>
      <c r="BR342" s="112"/>
      <c r="BS342" s="112"/>
      <c r="BT342" s="112"/>
      <c r="BU342" s="112"/>
      <c r="BV342" s="112"/>
    </row>
    <row r="343" spans="1:74" s="99" customFormat="1" x14ac:dyDescent="0.2">
      <c r="A343" s="91"/>
      <c r="B343" s="130"/>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c r="AO343" s="112"/>
      <c r="AP343" s="112"/>
      <c r="AQ343" s="112"/>
      <c r="AR343" s="112"/>
      <c r="AS343" s="112"/>
      <c r="AT343" s="112"/>
      <c r="AU343" s="112"/>
      <c r="AV343" s="112"/>
      <c r="AW343" s="112"/>
      <c r="AX343" s="112"/>
      <c r="AY343" s="112"/>
      <c r="AZ343" s="112"/>
      <c r="BA343" s="112"/>
      <c r="BB343" s="112"/>
      <c r="BC343" s="112"/>
      <c r="BD343" s="112"/>
      <c r="BE343" s="112"/>
      <c r="BF343" s="112"/>
      <c r="BG343" s="112"/>
      <c r="BH343" s="112"/>
      <c r="BI343" s="112"/>
      <c r="BJ343" s="112"/>
      <c r="BK343" s="112"/>
      <c r="BL343" s="112"/>
      <c r="BM343" s="112"/>
      <c r="BN343" s="112"/>
      <c r="BO343" s="112"/>
      <c r="BP343" s="112"/>
      <c r="BQ343" s="112"/>
      <c r="BR343" s="112"/>
      <c r="BS343" s="112"/>
      <c r="BT343" s="112"/>
      <c r="BU343" s="112"/>
      <c r="BV343" s="112"/>
    </row>
    <row r="344" spans="1:74" s="99" customFormat="1" x14ac:dyDescent="0.2">
      <c r="A344" s="91"/>
      <c r="B344" s="130"/>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c r="AO344" s="112"/>
      <c r="AP344" s="112"/>
      <c r="AQ344" s="112"/>
      <c r="AR344" s="112"/>
      <c r="AS344" s="112"/>
      <c r="AT344" s="112"/>
      <c r="AU344" s="112"/>
      <c r="AV344" s="112"/>
      <c r="AW344" s="112"/>
      <c r="AX344" s="112"/>
      <c r="AY344" s="112"/>
      <c r="AZ344" s="112"/>
      <c r="BA344" s="112"/>
      <c r="BB344" s="112"/>
      <c r="BC344" s="112"/>
      <c r="BD344" s="112"/>
      <c r="BE344" s="112"/>
      <c r="BF344" s="112"/>
      <c r="BG344" s="112"/>
      <c r="BH344" s="112"/>
      <c r="BI344" s="112"/>
      <c r="BJ344" s="112"/>
      <c r="BK344" s="112"/>
      <c r="BL344" s="112"/>
      <c r="BM344" s="112"/>
      <c r="BN344" s="112"/>
      <c r="BO344" s="112"/>
      <c r="BP344" s="112"/>
      <c r="BQ344" s="112"/>
      <c r="BR344" s="112"/>
      <c r="BS344" s="112"/>
      <c r="BT344" s="112"/>
      <c r="BU344" s="112"/>
      <c r="BV344" s="112"/>
    </row>
    <row r="345" spans="1:74" s="99" customFormat="1" x14ac:dyDescent="0.2">
      <c r="A345" s="91"/>
      <c r="B345" s="130"/>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c r="AO345" s="112"/>
      <c r="AP345" s="112"/>
      <c r="AQ345" s="112"/>
      <c r="AR345" s="112"/>
      <c r="AS345" s="112"/>
      <c r="AT345" s="112"/>
      <c r="AU345" s="112"/>
      <c r="AV345" s="112"/>
      <c r="AW345" s="112"/>
      <c r="AX345" s="112"/>
      <c r="AY345" s="112"/>
      <c r="AZ345" s="112"/>
      <c r="BA345" s="112"/>
      <c r="BB345" s="112"/>
      <c r="BC345" s="112"/>
      <c r="BD345" s="112"/>
      <c r="BE345" s="112"/>
      <c r="BF345" s="112"/>
      <c r="BG345" s="112"/>
      <c r="BH345" s="112"/>
      <c r="BI345" s="112"/>
      <c r="BJ345" s="112"/>
      <c r="BK345" s="112"/>
      <c r="BL345" s="112"/>
      <c r="BM345" s="112"/>
      <c r="BN345" s="112"/>
      <c r="BO345" s="112"/>
      <c r="BP345" s="112"/>
      <c r="BQ345" s="112"/>
      <c r="BR345" s="112"/>
      <c r="BS345" s="112"/>
      <c r="BT345" s="112"/>
      <c r="BU345" s="112"/>
      <c r="BV345" s="112"/>
    </row>
    <row r="346" spans="1:74" s="99" customFormat="1" x14ac:dyDescent="0.2">
      <c r="A346" s="91"/>
      <c r="B346" s="130"/>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c r="AO346" s="112"/>
      <c r="AP346" s="112"/>
      <c r="AQ346" s="112"/>
      <c r="AR346" s="112"/>
      <c r="AS346" s="112"/>
      <c r="AT346" s="112"/>
      <c r="AU346" s="112"/>
      <c r="AV346" s="112"/>
      <c r="AW346" s="112"/>
      <c r="AX346" s="112"/>
      <c r="AY346" s="112"/>
      <c r="AZ346" s="112"/>
      <c r="BA346" s="112"/>
      <c r="BB346" s="112"/>
      <c r="BC346" s="112"/>
      <c r="BD346" s="112"/>
      <c r="BE346" s="112"/>
      <c r="BF346" s="112"/>
      <c r="BG346" s="112"/>
      <c r="BH346" s="112"/>
      <c r="BI346" s="112"/>
      <c r="BJ346" s="112"/>
      <c r="BK346" s="112"/>
      <c r="BL346" s="112"/>
      <c r="BM346" s="112"/>
      <c r="BN346" s="112"/>
      <c r="BO346" s="112"/>
      <c r="BP346" s="112"/>
      <c r="BQ346" s="112"/>
      <c r="BR346" s="112"/>
      <c r="BS346" s="112"/>
      <c r="BT346" s="112"/>
      <c r="BU346" s="112"/>
      <c r="BV346" s="112"/>
    </row>
    <row r="347" spans="1:74" s="99" customFormat="1" x14ac:dyDescent="0.2">
      <c r="A347" s="91"/>
      <c r="B347" s="130"/>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c r="AO347" s="112"/>
      <c r="AP347" s="112"/>
      <c r="AQ347" s="112"/>
      <c r="AR347" s="112"/>
      <c r="AS347" s="112"/>
      <c r="AT347" s="112"/>
      <c r="AU347" s="112"/>
      <c r="AV347" s="112"/>
      <c r="AW347" s="112"/>
      <c r="AX347" s="112"/>
      <c r="AY347" s="112"/>
      <c r="AZ347" s="112"/>
      <c r="BA347" s="112"/>
      <c r="BB347" s="112"/>
      <c r="BC347" s="112"/>
      <c r="BD347" s="112"/>
      <c r="BE347" s="112"/>
      <c r="BF347" s="112"/>
      <c r="BG347" s="112"/>
      <c r="BH347" s="112"/>
      <c r="BI347" s="112"/>
      <c r="BJ347" s="112"/>
      <c r="BK347" s="112"/>
      <c r="BL347" s="112"/>
      <c r="BM347" s="112"/>
      <c r="BN347" s="112"/>
      <c r="BO347" s="112"/>
      <c r="BP347" s="112"/>
      <c r="BQ347" s="112"/>
      <c r="BR347" s="112"/>
      <c r="BS347" s="112"/>
      <c r="BT347" s="112"/>
      <c r="BU347" s="112"/>
      <c r="BV347" s="112"/>
    </row>
    <row r="348" spans="1:74" s="99" customFormat="1" x14ac:dyDescent="0.2">
      <c r="A348" s="91"/>
      <c r="B348" s="130"/>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c r="AO348" s="112"/>
      <c r="AP348" s="112"/>
      <c r="AQ348" s="112"/>
      <c r="AR348" s="112"/>
      <c r="AS348" s="112"/>
      <c r="AT348" s="112"/>
      <c r="AU348" s="112"/>
      <c r="AV348" s="112"/>
      <c r="AW348" s="112"/>
      <c r="AX348" s="112"/>
      <c r="AY348" s="112"/>
      <c r="AZ348" s="112"/>
      <c r="BA348" s="112"/>
      <c r="BB348" s="112"/>
      <c r="BC348" s="112"/>
      <c r="BD348" s="112"/>
      <c r="BE348" s="112"/>
      <c r="BF348" s="112"/>
      <c r="BG348" s="112"/>
      <c r="BH348" s="112"/>
      <c r="BI348" s="112"/>
      <c r="BJ348" s="112"/>
      <c r="BK348" s="112"/>
      <c r="BL348" s="112"/>
      <c r="BM348" s="112"/>
      <c r="BN348" s="112"/>
      <c r="BO348" s="112"/>
      <c r="BP348" s="112"/>
      <c r="BQ348" s="112"/>
      <c r="BR348" s="112"/>
      <c r="BS348" s="112"/>
      <c r="BT348" s="112"/>
      <c r="BU348" s="112"/>
      <c r="BV348" s="112"/>
    </row>
    <row r="349" spans="1:74" s="99" customFormat="1" x14ac:dyDescent="0.2">
      <c r="A349" s="91"/>
      <c r="B349" s="130"/>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2"/>
      <c r="AY349" s="112"/>
      <c r="AZ349" s="112"/>
      <c r="BA349" s="112"/>
      <c r="BB349" s="112"/>
      <c r="BC349" s="112"/>
      <c r="BD349" s="112"/>
      <c r="BE349" s="112"/>
      <c r="BF349" s="112"/>
      <c r="BG349" s="112"/>
      <c r="BH349" s="112"/>
      <c r="BI349" s="112"/>
      <c r="BJ349" s="112"/>
      <c r="BK349" s="112"/>
      <c r="BL349" s="112"/>
      <c r="BM349" s="112"/>
      <c r="BN349" s="112"/>
      <c r="BO349" s="112"/>
      <c r="BP349" s="112"/>
      <c r="BQ349" s="112"/>
      <c r="BR349" s="112"/>
      <c r="BS349" s="112"/>
      <c r="BT349" s="112"/>
      <c r="BU349" s="112"/>
      <c r="BV349" s="112"/>
    </row>
    <row r="350" spans="1:74" s="99" customFormat="1" x14ac:dyDescent="0.2">
      <c r="A350" s="91"/>
      <c r="B350" s="130"/>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c r="AO350" s="112"/>
      <c r="AP350" s="112"/>
      <c r="AQ350" s="112"/>
      <c r="AR350" s="112"/>
      <c r="AS350" s="112"/>
      <c r="AT350" s="112"/>
      <c r="AU350" s="112"/>
      <c r="AV350" s="112"/>
      <c r="AW350" s="112"/>
      <c r="AX350" s="112"/>
      <c r="AY350" s="112"/>
      <c r="AZ350" s="112"/>
      <c r="BA350" s="112"/>
      <c r="BB350" s="112"/>
      <c r="BC350" s="112"/>
      <c r="BD350" s="112"/>
      <c r="BE350" s="112"/>
      <c r="BF350" s="112"/>
      <c r="BG350" s="112"/>
      <c r="BH350" s="112"/>
      <c r="BI350" s="112"/>
      <c r="BJ350" s="112"/>
      <c r="BK350" s="112"/>
      <c r="BL350" s="112"/>
      <c r="BM350" s="112"/>
      <c r="BN350" s="112"/>
      <c r="BO350" s="112"/>
      <c r="BP350" s="112"/>
      <c r="BQ350" s="112"/>
      <c r="BR350" s="112"/>
      <c r="BS350" s="112"/>
      <c r="BT350" s="112"/>
      <c r="BU350" s="112"/>
      <c r="BV350" s="112"/>
    </row>
    <row r="351" spans="1:74" s="99" customFormat="1" x14ac:dyDescent="0.2">
      <c r="A351" s="91"/>
      <c r="B351" s="130"/>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c r="AO351" s="112"/>
      <c r="AP351" s="112"/>
      <c r="AQ351" s="112"/>
      <c r="AR351" s="112"/>
      <c r="AS351" s="112"/>
      <c r="AT351" s="112"/>
      <c r="AU351" s="112"/>
      <c r="AV351" s="112"/>
      <c r="AW351" s="112"/>
      <c r="AX351" s="112"/>
      <c r="AY351" s="112"/>
      <c r="AZ351" s="112"/>
      <c r="BA351" s="112"/>
      <c r="BB351" s="112"/>
      <c r="BC351" s="112"/>
      <c r="BD351" s="112"/>
      <c r="BE351" s="112"/>
      <c r="BF351" s="112"/>
      <c r="BG351" s="112"/>
      <c r="BH351" s="112"/>
      <c r="BI351" s="112"/>
      <c r="BJ351" s="112"/>
      <c r="BK351" s="112"/>
      <c r="BL351" s="112"/>
      <c r="BM351" s="112"/>
      <c r="BN351" s="112"/>
      <c r="BO351" s="112"/>
      <c r="BP351" s="112"/>
      <c r="BQ351" s="112"/>
      <c r="BR351" s="112"/>
      <c r="BS351" s="112"/>
      <c r="BT351" s="112"/>
      <c r="BU351" s="112"/>
      <c r="BV351" s="112"/>
    </row>
    <row r="352" spans="1:74" s="99" customFormat="1" x14ac:dyDescent="0.2">
      <c r="A352" s="91"/>
      <c r="B352" s="130"/>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c r="AO352" s="112"/>
      <c r="AP352" s="112"/>
      <c r="AQ352" s="112"/>
      <c r="AR352" s="112"/>
      <c r="AS352" s="112"/>
      <c r="AT352" s="112"/>
      <c r="AU352" s="112"/>
      <c r="AV352" s="112"/>
      <c r="AW352" s="112"/>
      <c r="AX352" s="112"/>
      <c r="AY352" s="112"/>
      <c r="AZ352" s="112"/>
      <c r="BA352" s="112"/>
      <c r="BB352" s="112"/>
      <c r="BC352" s="112"/>
      <c r="BD352" s="112"/>
      <c r="BE352" s="112"/>
      <c r="BF352" s="112"/>
      <c r="BG352" s="112"/>
      <c r="BH352" s="112"/>
      <c r="BI352" s="112"/>
      <c r="BJ352" s="112"/>
      <c r="BK352" s="112"/>
      <c r="BL352" s="112"/>
      <c r="BM352" s="112"/>
      <c r="BN352" s="112"/>
      <c r="BO352" s="112"/>
      <c r="BP352" s="112"/>
      <c r="BQ352" s="112"/>
      <c r="BR352" s="112"/>
      <c r="BS352" s="112"/>
      <c r="BT352" s="112"/>
      <c r="BU352" s="112"/>
      <c r="BV352" s="112"/>
    </row>
    <row r="353" spans="1:74" s="99" customFormat="1" x14ac:dyDescent="0.2">
      <c r="A353" s="91"/>
      <c r="B353" s="130"/>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c r="AO353" s="112"/>
      <c r="AP353" s="112"/>
      <c r="AQ353" s="112"/>
      <c r="AR353" s="112"/>
      <c r="AS353" s="112"/>
      <c r="AT353" s="112"/>
      <c r="AU353" s="112"/>
      <c r="AV353" s="112"/>
      <c r="AW353" s="112"/>
      <c r="AX353" s="112"/>
      <c r="AY353" s="112"/>
      <c r="AZ353" s="112"/>
      <c r="BA353" s="112"/>
      <c r="BB353" s="112"/>
      <c r="BC353" s="112"/>
      <c r="BD353" s="112"/>
      <c r="BE353" s="112"/>
      <c r="BF353" s="112"/>
      <c r="BG353" s="112"/>
      <c r="BH353" s="112"/>
      <c r="BI353" s="112"/>
      <c r="BJ353" s="112"/>
      <c r="BK353" s="112"/>
      <c r="BL353" s="112"/>
      <c r="BM353" s="112"/>
      <c r="BN353" s="112"/>
      <c r="BO353" s="112"/>
      <c r="BP353" s="112"/>
      <c r="BQ353" s="112"/>
      <c r="BR353" s="112"/>
      <c r="BS353" s="112"/>
      <c r="BT353" s="112"/>
      <c r="BU353" s="112"/>
      <c r="BV353" s="112"/>
    </row>
    <row r="354" spans="1:74" s="99" customFormat="1" x14ac:dyDescent="0.2">
      <c r="A354" s="91"/>
      <c r="B354" s="130"/>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c r="AO354" s="112"/>
      <c r="AP354" s="112"/>
      <c r="AQ354" s="112"/>
      <c r="AR354" s="112"/>
      <c r="AS354" s="112"/>
      <c r="AT354" s="112"/>
      <c r="AU354" s="112"/>
      <c r="AV354" s="112"/>
      <c r="AW354" s="112"/>
      <c r="AX354" s="112"/>
      <c r="AY354" s="112"/>
      <c r="AZ354" s="112"/>
      <c r="BA354" s="112"/>
      <c r="BB354" s="112"/>
      <c r="BC354" s="112"/>
      <c r="BD354" s="112"/>
      <c r="BE354" s="112"/>
      <c r="BF354" s="112"/>
      <c r="BG354" s="112"/>
      <c r="BH354" s="112"/>
      <c r="BI354" s="112"/>
      <c r="BJ354" s="112"/>
      <c r="BK354" s="112"/>
      <c r="BL354" s="112"/>
      <c r="BM354" s="112"/>
      <c r="BN354" s="112"/>
      <c r="BO354" s="112"/>
      <c r="BP354" s="112"/>
      <c r="BQ354" s="112"/>
      <c r="BR354" s="112"/>
      <c r="BS354" s="112"/>
      <c r="BT354" s="112"/>
      <c r="BU354" s="112"/>
      <c r="BV354" s="112"/>
    </row>
    <row r="355" spans="1:74" s="99" customFormat="1" x14ac:dyDescent="0.2">
      <c r="A355" s="91"/>
      <c r="B355" s="130"/>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c r="AO355" s="112"/>
      <c r="AP355" s="112"/>
      <c r="AQ355" s="112"/>
      <c r="AR355" s="112"/>
      <c r="AS355" s="112"/>
      <c r="AT355" s="112"/>
      <c r="AU355" s="112"/>
      <c r="AV355" s="112"/>
      <c r="AW355" s="112"/>
      <c r="AX355" s="112"/>
      <c r="AY355" s="112"/>
      <c r="AZ355" s="112"/>
      <c r="BA355" s="112"/>
      <c r="BB355" s="112"/>
      <c r="BC355" s="112"/>
      <c r="BD355" s="112"/>
      <c r="BE355" s="112"/>
      <c r="BF355" s="112"/>
      <c r="BG355" s="112"/>
      <c r="BH355" s="112"/>
      <c r="BI355" s="112"/>
      <c r="BJ355" s="112"/>
      <c r="BK355" s="112"/>
      <c r="BL355" s="112"/>
      <c r="BM355" s="112"/>
      <c r="BN355" s="112"/>
      <c r="BO355" s="112"/>
      <c r="BP355" s="112"/>
      <c r="BQ355" s="112"/>
      <c r="BR355" s="112"/>
      <c r="BS355" s="112"/>
      <c r="BT355" s="112"/>
      <c r="BU355" s="112"/>
      <c r="BV355" s="112"/>
    </row>
    <row r="356" spans="1:74" s="99" customFormat="1" x14ac:dyDescent="0.2">
      <c r="A356" s="91"/>
      <c r="B356" s="130"/>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c r="AO356" s="112"/>
      <c r="AP356" s="112"/>
      <c r="AQ356" s="112"/>
      <c r="AR356" s="112"/>
      <c r="AS356" s="112"/>
      <c r="AT356" s="112"/>
      <c r="AU356" s="112"/>
      <c r="AV356" s="112"/>
      <c r="AW356" s="112"/>
      <c r="AX356" s="112"/>
      <c r="AY356" s="112"/>
      <c r="AZ356" s="112"/>
      <c r="BA356" s="112"/>
      <c r="BB356" s="112"/>
      <c r="BC356" s="112"/>
      <c r="BD356" s="112"/>
      <c r="BE356" s="112"/>
      <c r="BF356" s="112"/>
      <c r="BG356" s="112"/>
      <c r="BH356" s="112"/>
      <c r="BI356" s="112"/>
      <c r="BJ356" s="112"/>
      <c r="BK356" s="112"/>
      <c r="BL356" s="112"/>
      <c r="BM356" s="112"/>
      <c r="BN356" s="112"/>
      <c r="BO356" s="112"/>
      <c r="BP356" s="112"/>
      <c r="BQ356" s="112"/>
      <c r="BR356" s="112"/>
      <c r="BS356" s="112"/>
      <c r="BT356" s="112"/>
      <c r="BU356" s="112"/>
      <c r="BV356" s="112"/>
    </row>
    <row r="357" spans="1:74" s="99" customFormat="1" x14ac:dyDescent="0.2">
      <c r="A357" s="91"/>
      <c r="B357" s="130"/>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c r="AO357" s="112"/>
      <c r="AP357" s="112"/>
      <c r="AQ357" s="112"/>
      <c r="AR357" s="112"/>
      <c r="AS357" s="112"/>
      <c r="AT357" s="112"/>
      <c r="AU357" s="112"/>
      <c r="AV357" s="112"/>
      <c r="AW357" s="112"/>
      <c r="AX357" s="112"/>
      <c r="AY357" s="112"/>
      <c r="AZ357" s="112"/>
      <c r="BA357" s="112"/>
      <c r="BB357" s="112"/>
      <c r="BC357" s="112"/>
      <c r="BD357" s="112"/>
      <c r="BE357" s="112"/>
      <c r="BF357" s="112"/>
      <c r="BG357" s="112"/>
      <c r="BH357" s="112"/>
      <c r="BI357" s="112"/>
      <c r="BJ357" s="112"/>
      <c r="BK357" s="112"/>
      <c r="BL357" s="112"/>
      <c r="BM357" s="112"/>
      <c r="BN357" s="112"/>
      <c r="BO357" s="112"/>
      <c r="BP357" s="112"/>
      <c r="BQ357" s="112"/>
      <c r="BR357" s="112"/>
      <c r="BS357" s="112"/>
      <c r="BT357" s="112"/>
      <c r="BU357" s="112"/>
      <c r="BV357" s="112"/>
    </row>
    <row r="358" spans="1:74" s="99" customFormat="1" x14ac:dyDescent="0.2">
      <c r="A358" s="91"/>
      <c r="B358" s="130"/>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c r="AO358" s="112"/>
      <c r="AP358" s="112"/>
      <c r="AQ358" s="112"/>
      <c r="AR358" s="112"/>
      <c r="AS358" s="112"/>
      <c r="AT358" s="112"/>
      <c r="AU358" s="112"/>
      <c r="AV358" s="112"/>
      <c r="AW358" s="112"/>
      <c r="AX358" s="112"/>
      <c r="AY358" s="112"/>
      <c r="AZ358" s="112"/>
      <c r="BA358" s="112"/>
      <c r="BB358" s="112"/>
      <c r="BC358" s="112"/>
      <c r="BD358" s="112"/>
      <c r="BE358" s="112"/>
      <c r="BF358" s="112"/>
      <c r="BG358" s="112"/>
      <c r="BH358" s="112"/>
      <c r="BI358" s="112"/>
      <c r="BJ358" s="112"/>
      <c r="BK358" s="112"/>
      <c r="BL358" s="112"/>
      <c r="BM358" s="112"/>
      <c r="BN358" s="112"/>
      <c r="BO358" s="112"/>
      <c r="BP358" s="112"/>
      <c r="BQ358" s="112"/>
      <c r="BR358" s="112"/>
      <c r="BS358" s="112"/>
      <c r="BT358" s="112"/>
      <c r="BU358" s="112"/>
      <c r="BV358" s="112"/>
    </row>
    <row r="359" spans="1:74" s="99" customFormat="1" x14ac:dyDescent="0.2">
      <c r="A359" s="91"/>
      <c r="B359" s="130"/>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c r="AO359" s="112"/>
      <c r="AP359" s="112"/>
      <c r="AQ359" s="112"/>
      <c r="AR359" s="112"/>
      <c r="AS359" s="112"/>
      <c r="AT359" s="112"/>
      <c r="AU359" s="112"/>
      <c r="AV359" s="112"/>
      <c r="AW359" s="112"/>
      <c r="AX359" s="112"/>
      <c r="AY359" s="112"/>
      <c r="AZ359" s="112"/>
      <c r="BA359" s="112"/>
      <c r="BB359" s="112"/>
      <c r="BC359" s="112"/>
      <c r="BD359" s="112"/>
      <c r="BE359" s="112"/>
      <c r="BF359" s="112"/>
      <c r="BG359" s="112"/>
      <c r="BH359" s="112"/>
      <c r="BI359" s="112"/>
      <c r="BJ359" s="112"/>
      <c r="BK359" s="112"/>
      <c r="BL359" s="112"/>
      <c r="BM359" s="112"/>
      <c r="BN359" s="112"/>
      <c r="BO359" s="112"/>
      <c r="BP359" s="112"/>
      <c r="BQ359" s="112"/>
      <c r="BR359" s="112"/>
      <c r="BS359" s="112"/>
      <c r="BT359" s="112"/>
      <c r="BU359" s="112"/>
      <c r="BV359" s="112"/>
    </row>
    <row r="360" spans="1:74" s="99" customFormat="1" x14ac:dyDescent="0.2">
      <c r="A360" s="91"/>
      <c r="B360" s="130"/>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c r="AO360" s="112"/>
      <c r="AP360" s="112"/>
      <c r="AQ360" s="112"/>
      <c r="AR360" s="112"/>
      <c r="AS360" s="112"/>
      <c r="AT360" s="112"/>
      <c r="AU360" s="112"/>
      <c r="AV360" s="112"/>
      <c r="AW360" s="112"/>
      <c r="AX360" s="112"/>
      <c r="AY360" s="112"/>
      <c r="AZ360" s="112"/>
      <c r="BA360" s="112"/>
      <c r="BB360" s="112"/>
      <c r="BC360" s="112"/>
      <c r="BD360" s="112"/>
      <c r="BE360" s="112"/>
      <c r="BF360" s="112"/>
      <c r="BG360" s="112"/>
      <c r="BH360" s="112"/>
      <c r="BI360" s="112"/>
      <c r="BJ360" s="112"/>
      <c r="BK360" s="112"/>
      <c r="BL360" s="112"/>
      <c r="BM360" s="112"/>
      <c r="BN360" s="112"/>
      <c r="BO360" s="112"/>
      <c r="BP360" s="112"/>
      <c r="BQ360" s="112"/>
      <c r="BR360" s="112"/>
      <c r="BS360" s="112"/>
      <c r="BT360" s="112"/>
      <c r="BU360" s="112"/>
      <c r="BV360" s="112"/>
    </row>
    <row r="361" spans="1:74" s="99" customFormat="1" x14ac:dyDescent="0.2">
      <c r="A361" s="91"/>
      <c r="B361" s="130"/>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c r="AO361" s="112"/>
      <c r="AP361" s="112"/>
      <c r="AQ361" s="112"/>
      <c r="AR361" s="112"/>
      <c r="AS361" s="112"/>
      <c r="AT361" s="112"/>
      <c r="AU361" s="112"/>
      <c r="AV361" s="112"/>
      <c r="AW361" s="112"/>
      <c r="AX361" s="112"/>
      <c r="AY361" s="112"/>
      <c r="AZ361" s="112"/>
      <c r="BA361" s="112"/>
      <c r="BB361" s="112"/>
      <c r="BC361" s="112"/>
      <c r="BD361" s="112"/>
      <c r="BE361" s="112"/>
      <c r="BF361" s="112"/>
      <c r="BG361" s="112"/>
      <c r="BH361" s="112"/>
      <c r="BI361" s="112"/>
      <c r="BJ361" s="112"/>
      <c r="BK361" s="112"/>
      <c r="BL361" s="112"/>
      <c r="BM361" s="112"/>
      <c r="BN361" s="112"/>
      <c r="BO361" s="112"/>
      <c r="BP361" s="112"/>
      <c r="BQ361" s="112"/>
      <c r="BR361" s="112"/>
      <c r="BS361" s="112"/>
      <c r="BT361" s="112"/>
      <c r="BU361" s="112"/>
      <c r="BV361" s="112"/>
    </row>
    <row r="362" spans="1:74" s="99" customFormat="1" x14ac:dyDescent="0.2">
      <c r="A362" s="91"/>
      <c r="B362" s="130"/>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c r="AO362" s="112"/>
      <c r="AP362" s="112"/>
      <c r="AQ362" s="112"/>
      <c r="AR362" s="112"/>
      <c r="AS362" s="112"/>
      <c r="AT362" s="112"/>
      <c r="AU362" s="112"/>
      <c r="AV362" s="112"/>
      <c r="AW362" s="112"/>
      <c r="AX362" s="112"/>
      <c r="AY362" s="112"/>
      <c r="AZ362" s="112"/>
      <c r="BA362" s="112"/>
      <c r="BB362" s="112"/>
      <c r="BC362" s="112"/>
      <c r="BD362" s="112"/>
      <c r="BE362" s="112"/>
      <c r="BF362" s="112"/>
      <c r="BG362" s="112"/>
      <c r="BH362" s="112"/>
      <c r="BI362" s="112"/>
      <c r="BJ362" s="112"/>
      <c r="BK362" s="112"/>
      <c r="BL362" s="112"/>
      <c r="BM362" s="112"/>
      <c r="BN362" s="112"/>
      <c r="BO362" s="112"/>
      <c r="BP362" s="112"/>
      <c r="BQ362" s="112"/>
      <c r="BR362" s="112"/>
      <c r="BS362" s="112"/>
      <c r="BT362" s="112"/>
      <c r="BU362" s="112"/>
      <c r="BV362" s="112"/>
    </row>
    <row r="363" spans="1:74" s="99" customFormat="1" x14ac:dyDescent="0.2">
      <c r="A363" s="91"/>
      <c r="B363" s="130"/>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c r="AO363" s="112"/>
      <c r="AP363" s="112"/>
      <c r="AQ363" s="112"/>
      <c r="AR363" s="112"/>
      <c r="AS363" s="112"/>
      <c r="AT363" s="112"/>
      <c r="AU363" s="112"/>
      <c r="AV363" s="112"/>
      <c r="AW363" s="112"/>
      <c r="AX363" s="112"/>
      <c r="AY363" s="112"/>
      <c r="AZ363" s="112"/>
      <c r="BA363" s="112"/>
      <c r="BB363" s="112"/>
      <c r="BC363" s="112"/>
      <c r="BD363" s="112"/>
      <c r="BE363" s="112"/>
      <c r="BF363" s="112"/>
      <c r="BG363" s="112"/>
      <c r="BH363" s="112"/>
      <c r="BI363" s="112"/>
      <c r="BJ363" s="112"/>
      <c r="BK363" s="112"/>
      <c r="BL363" s="112"/>
      <c r="BM363" s="112"/>
      <c r="BN363" s="112"/>
      <c r="BO363" s="112"/>
      <c r="BP363" s="112"/>
      <c r="BQ363" s="112"/>
      <c r="BR363" s="112"/>
      <c r="BS363" s="112"/>
      <c r="BT363" s="112"/>
      <c r="BU363" s="112"/>
      <c r="BV363" s="112"/>
    </row>
    <row r="364" spans="1:74" s="99" customFormat="1" x14ac:dyDescent="0.2">
      <c r="A364" s="91"/>
      <c r="B364" s="130"/>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c r="AO364" s="112"/>
      <c r="AP364" s="112"/>
      <c r="AQ364" s="112"/>
      <c r="AR364" s="112"/>
      <c r="AS364" s="112"/>
      <c r="AT364" s="112"/>
      <c r="AU364" s="112"/>
      <c r="AV364" s="112"/>
      <c r="AW364" s="112"/>
      <c r="AX364" s="112"/>
      <c r="AY364" s="112"/>
      <c r="AZ364" s="112"/>
      <c r="BA364" s="112"/>
      <c r="BB364" s="112"/>
      <c r="BC364" s="112"/>
      <c r="BD364" s="112"/>
      <c r="BE364" s="112"/>
      <c r="BF364" s="112"/>
      <c r="BG364" s="112"/>
      <c r="BH364" s="112"/>
      <c r="BI364" s="112"/>
      <c r="BJ364" s="112"/>
      <c r="BK364" s="112"/>
      <c r="BL364" s="112"/>
      <c r="BM364" s="112"/>
      <c r="BN364" s="112"/>
      <c r="BO364" s="112"/>
      <c r="BP364" s="112"/>
      <c r="BQ364" s="112"/>
      <c r="BR364" s="112"/>
      <c r="BS364" s="112"/>
      <c r="BT364" s="112"/>
      <c r="BU364" s="112"/>
      <c r="BV364" s="112"/>
    </row>
    <row r="365" spans="1:74" s="99" customFormat="1" x14ac:dyDescent="0.2">
      <c r="A365" s="91"/>
      <c r="B365" s="130"/>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c r="AO365" s="112"/>
      <c r="AP365" s="112"/>
      <c r="AQ365" s="112"/>
      <c r="AR365" s="112"/>
      <c r="AS365" s="112"/>
      <c r="AT365" s="112"/>
      <c r="AU365" s="112"/>
      <c r="AV365" s="112"/>
      <c r="AW365" s="112"/>
      <c r="AX365" s="112"/>
      <c r="AY365" s="112"/>
      <c r="AZ365" s="112"/>
      <c r="BA365" s="112"/>
      <c r="BB365" s="112"/>
      <c r="BC365" s="112"/>
      <c r="BD365" s="112"/>
      <c r="BE365" s="112"/>
      <c r="BF365" s="112"/>
      <c r="BG365" s="112"/>
      <c r="BH365" s="112"/>
      <c r="BI365" s="112"/>
      <c r="BJ365" s="112"/>
      <c r="BK365" s="112"/>
      <c r="BL365" s="112"/>
      <c r="BM365" s="112"/>
      <c r="BN365" s="112"/>
      <c r="BO365" s="112"/>
      <c r="BP365" s="112"/>
      <c r="BQ365" s="112"/>
      <c r="BR365" s="112"/>
      <c r="BS365" s="112"/>
      <c r="BT365" s="112"/>
      <c r="BU365" s="112"/>
      <c r="BV365" s="112"/>
    </row>
    <row r="366" spans="1:74" s="99" customFormat="1" x14ac:dyDescent="0.2">
      <c r="A366" s="91"/>
      <c r="B366" s="130"/>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c r="AO366" s="112"/>
      <c r="AP366" s="112"/>
      <c r="AQ366" s="112"/>
      <c r="AR366" s="112"/>
      <c r="AS366" s="112"/>
      <c r="AT366" s="112"/>
      <c r="AU366" s="112"/>
      <c r="AV366" s="112"/>
      <c r="AW366" s="112"/>
      <c r="AX366" s="112"/>
      <c r="AY366" s="112"/>
      <c r="AZ366" s="112"/>
      <c r="BA366" s="112"/>
      <c r="BB366" s="112"/>
      <c r="BC366" s="112"/>
      <c r="BD366" s="112"/>
      <c r="BE366" s="112"/>
      <c r="BF366" s="112"/>
      <c r="BG366" s="112"/>
      <c r="BH366" s="112"/>
      <c r="BI366" s="112"/>
      <c r="BJ366" s="112"/>
      <c r="BK366" s="112"/>
      <c r="BL366" s="112"/>
      <c r="BM366" s="112"/>
      <c r="BN366" s="112"/>
      <c r="BO366" s="112"/>
      <c r="BP366" s="112"/>
      <c r="BQ366" s="112"/>
      <c r="BR366" s="112"/>
      <c r="BS366" s="112"/>
      <c r="BT366" s="112"/>
      <c r="BU366" s="112"/>
      <c r="BV366" s="112"/>
    </row>
    <row r="367" spans="1:74" s="99" customFormat="1" x14ac:dyDescent="0.2">
      <c r="A367" s="91"/>
      <c r="B367" s="130"/>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2"/>
      <c r="AY367" s="112"/>
      <c r="AZ367" s="112"/>
      <c r="BA367" s="112"/>
      <c r="BB367" s="112"/>
      <c r="BC367" s="112"/>
      <c r="BD367" s="112"/>
      <c r="BE367" s="112"/>
      <c r="BF367" s="112"/>
      <c r="BG367" s="112"/>
      <c r="BH367" s="112"/>
      <c r="BI367" s="112"/>
      <c r="BJ367" s="112"/>
      <c r="BK367" s="112"/>
      <c r="BL367" s="112"/>
      <c r="BM367" s="112"/>
      <c r="BN367" s="112"/>
      <c r="BO367" s="112"/>
      <c r="BP367" s="112"/>
      <c r="BQ367" s="112"/>
      <c r="BR367" s="112"/>
      <c r="BS367" s="112"/>
      <c r="BT367" s="112"/>
      <c r="BU367" s="112"/>
      <c r="BV367" s="112"/>
    </row>
    <row r="368" spans="1:74" s="99" customFormat="1" x14ac:dyDescent="0.2">
      <c r="A368" s="91"/>
      <c r="B368" s="130"/>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2"/>
      <c r="AP368" s="112"/>
      <c r="AQ368" s="112"/>
      <c r="AR368" s="112"/>
      <c r="AS368" s="112"/>
      <c r="AT368" s="112"/>
      <c r="AU368" s="112"/>
      <c r="AV368" s="112"/>
      <c r="AW368" s="112"/>
      <c r="AX368" s="112"/>
      <c r="AY368" s="112"/>
      <c r="AZ368" s="112"/>
      <c r="BA368" s="112"/>
      <c r="BB368" s="112"/>
      <c r="BC368" s="112"/>
      <c r="BD368" s="112"/>
      <c r="BE368" s="112"/>
      <c r="BF368" s="112"/>
      <c r="BG368" s="112"/>
      <c r="BH368" s="112"/>
      <c r="BI368" s="112"/>
      <c r="BJ368" s="112"/>
      <c r="BK368" s="112"/>
      <c r="BL368" s="112"/>
      <c r="BM368" s="112"/>
      <c r="BN368" s="112"/>
      <c r="BO368" s="112"/>
      <c r="BP368" s="112"/>
      <c r="BQ368" s="112"/>
      <c r="BR368" s="112"/>
      <c r="BS368" s="112"/>
      <c r="BT368" s="112"/>
      <c r="BU368" s="112"/>
      <c r="BV368" s="112"/>
    </row>
    <row r="369" spans="1:74" s="99" customFormat="1" x14ac:dyDescent="0.2">
      <c r="A369" s="91"/>
      <c r="B369" s="130"/>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12"/>
      <c r="AY369" s="112"/>
      <c r="AZ369" s="112"/>
      <c r="BA369" s="112"/>
      <c r="BB369" s="112"/>
      <c r="BC369" s="112"/>
      <c r="BD369" s="112"/>
      <c r="BE369" s="112"/>
      <c r="BF369" s="112"/>
      <c r="BG369" s="112"/>
      <c r="BH369" s="112"/>
      <c r="BI369" s="112"/>
      <c r="BJ369" s="112"/>
      <c r="BK369" s="112"/>
      <c r="BL369" s="112"/>
      <c r="BM369" s="112"/>
      <c r="BN369" s="112"/>
      <c r="BO369" s="112"/>
      <c r="BP369" s="112"/>
      <c r="BQ369" s="112"/>
      <c r="BR369" s="112"/>
      <c r="BS369" s="112"/>
      <c r="BT369" s="112"/>
      <c r="BU369" s="112"/>
      <c r="BV369" s="112"/>
    </row>
    <row r="370" spans="1:74" s="99" customFormat="1" x14ac:dyDescent="0.2">
      <c r="A370" s="91"/>
      <c r="B370" s="130"/>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c r="AO370" s="112"/>
      <c r="AP370" s="112"/>
      <c r="AQ370" s="112"/>
      <c r="AR370" s="112"/>
      <c r="AS370" s="112"/>
      <c r="AT370" s="112"/>
      <c r="AU370" s="112"/>
      <c r="AV370" s="112"/>
      <c r="AW370" s="112"/>
      <c r="AX370" s="112"/>
      <c r="AY370" s="112"/>
      <c r="AZ370" s="112"/>
      <c r="BA370" s="112"/>
      <c r="BB370" s="112"/>
      <c r="BC370" s="112"/>
      <c r="BD370" s="112"/>
      <c r="BE370" s="112"/>
      <c r="BF370" s="112"/>
      <c r="BG370" s="112"/>
      <c r="BH370" s="112"/>
      <c r="BI370" s="112"/>
      <c r="BJ370" s="112"/>
      <c r="BK370" s="112"/>
      <c r="BL370" s="112"/>
      <c r="BM370" s="112"/>
      <c r="BN370" s="112"/>
      <c r="BO370" s="112"/>
      <c r="BP370" s="112"/>
      <c r="BQ370" s="112"/>
      <c r="BR370" s="112"/>
      <c r="BS370" s="112"/>
      <c r="BT370" s="112"/>
      <c r="BU370" s="112"/>
      <c r="BV370" s="112"/>
    </row>
    <row r="371" spans="1:74" s="99" customFormat="1" x14ac:dyDescent="0.2">
      <c r="A371" s="91"/>
      <c r="B371" s="130"/>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c r="AO371" s="112"/>
      <c r="AP371" s="112"/>
      <c r="AQ371" s="112"/>
      <c r="AR371" s="112"/>
      <c r="AS371" s="112"/>
      <c r="AT371" s="112"/>
      <c r="AU371" s="112"/>
      <c r="AV371" s="112"/>
      <c r="AW371" s="112"/>
      <c r="AX371" s="112"/>
      <c r="AY371" s="112"/>
      <c r="AZ371" s="112"/>
      <c r="BA371" s="112"/>
      <c r="BB371" s="112"/>
      <c r="BC371" s="112"/>
      <c r="BD371" s="112"/>
      <c r="BE371" s="112"/>
      <c r="BF371" s="112"/>
      <c r="BG371" s="112"/>
      <c r="BH371" s="112"/>
      <c r="BI371" s="112"/>
      <c r="BJ371" s="112"/>
      <c r="BK371" s="112"/>
      <c r="BL371" s="112"/>
      <c r="BM371" s="112"/>
      <c r="BN371" s="112"/>
      <c r="BO371" s="112"/>
      <c r="BP371" s="112"/>
      <c r="BQ371" s="112"/>
      <c r="BR371" s="112"/>
      <c r="BS371" s="112"/>
      <c r="BT371" s="112"/>
      <c r="BU371" s="112"/>
      <c r="BV371" s="112"/>
    </row>
    <row r="372" spans="1:74" s="99" customFormat="1" x14ac:dyDescent="0.2">
      <c r="A372" s="91"/>
      <c r="B372" s="130"/>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c r="AO372" s="112"/>
      <c r="AP372" s="112"/>
      <c r="AQ372" s="112"/>
      <c r="AR372" s="112"/>
      <c r="AS372" s="112"/>
      <c r="AT372" s="112"/>
      <c r="AU372" s="112"/>
      <c r="AV372" s="112"/>
      <c r="AW372" s="112"/>
      <c r="AX372" s="112"/>
      <c r="AY372" s="112"/>
      <c r="AZ372" s="112"/>
      <c r="BA372" s="112"/>
      <c r="BB372" s="112"/>
      <c r="BC372" s="112"/>
      <c r="BD372" s="112"/>
      <c r="BE372" s="112"/>
      <c r="BF372" s="112"/>
      <c r="BG372" s="112"/>
      <c r="BH372" s="112"/>
      <c r="BI372" s="112"/>
      <c r="BJ372" s="112"/>
      <c r="BK372" s="112"/>
      <c r="BL372" s="112"/>
      <c r="BM372" s="112"/>
      <c r="BN372" s="112"/>
      <c r="BO372" s="112"/>
      <c r="BP372" s="112"/>
      <c r="BQ372" s="112"/>
      <c r="BR372" s="112"/>
      <c r="BS372" s="112"/>
      <c r="BT372" s="112"/>
      <c r="BU372" s="112"/>
      <c r="BV372" s="112"/>
    </row>
    <row r="373" spans="1:74" s="99" customFormat="1" x14ac:dyDescent="0.2">
      <c r="A373" s="91"/>
      <c r="B373" s="130"/>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c r="AO373" s="112"/>
      <c r="AP373" s="112"/>
      <c r="AQ373" s="112"/>
      <c r="AR373" s="112"/>
      <c r="AS373" s="112"/>
      <c r="AT373" s="112"/>
      <c r="AU373" s="112"/>
      <c r="AV373" s="112"/>
      <c r="AW373" s="112"/>
      <c r="AX373" s="112"/>
      <c r="AY373" s="112"/>
      <c r="AZ373" s="112"/>
      <c r="BA373" s="112"/>
      <c r="BB373" s="112"/>
      <c r="BC373" s="112"/>
      <c r="BD373" s="112"/>
      <c r="BE373" s="112"/>
      <c r="BF373" s="112"/>
      <c r="BG373" s="112"/>
      <c r="BH373" s="112"/>
      <c r="BI373" s="112"/>
      <c r="BJ373" s="112"/>
      <c r="BK373" s="112"/>
      <c r="BL373" s="112"/>
      <c r="BM373" s="112"/>
      <c r="BN373" s="112"/>
      <c r="BO373" s="112"/>
      <c r="BP373" s="112"/>
      <c r="BQ373" s="112"/>
      <c r="BR373" s="112"/>
      <c r="BS373" s="112"/>
      <c r="BT373" s="112"/>
      <c r="BU373" s="112"/>
      <c r="BV373" s="112"/>
    </row>
    <row r="374" spans="1:74" s="99" customFormat="1" x14ac:dyDescent="0.2">
      <c r="A374" s="91"/>
      <c r="B374" s="130"/>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c r="AO374" s="112"/>
      <c r="AP374" s="112"/>
      <c r="AQ374" s="112"/>
      <c r="AR374" s="112"/>
      <c r="AS374" s="112"/>
      <c r="AT374" s="112"/>
      <c r="AU374" s="112"/>
      <c r="AV374" s="112"/>
      <c r="AW374" s="112"/>
      <c r="AX374" s="112"/>
      <c r="AY374" s="112"/>
      <c r="AZ374" s="112"/>
      <c r="BA374" s="112"/>
      <c r="BB374" s="112"/>
      <c r="BC374" s="112"/>
      <c r="BD374" s="112"/>
      <c r="BE374" s="112"/>
      <c r="BF374" s="112"/>
      <c r="BG374" s="112"/>
      <c r="BH374" s="112"/>
      <c r="BI374" s="112"/>
      <c r="BJ374" s="112"/>
      <c r="BK374" s="112"/>
      <c r="BL374" s="112"/>
      <c r="BM374" s="112"/>
      <c r="BN374" s="112"/>
      <c r="BO374" s="112"/>
      <c r="BP374" s="112"/>
      <c r="BQ374" s="112"/>
      <c r="BR374" s="112"/>
      <c r="BS374" s="112"/>
      <c r="BT374" s="112"/>
      <c r="BU374" s="112"/>
      <c r="BV374" s="112"/>
    </row>
    <row r="375" spans="1:74" s="99" customFormat="1" x14ac:dyDescent="0.2">
      <c r="A375" s="91"/>
      <c r="B375" s="130"/>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c r="AO375" s="112"/>
      <c r="AP375" s="112"/>
      <c r="AQ375" s="112"/>
      <c r="AR375" s="112"/>
      <c r="AS375" s="112"/>
      <c r="AT375" s="112"/>
      <c r="AU375" s="112"/>
      <c r="AV375" s="112"/>
      <c r="AW375" s="112"/>
      <c r="AX375" s="112"/>
      <c r="AY375" s="112"/>
      <c r="AZ375" s="112"/>
      <c r="BA375" s="112"/>
      <c r="BB375" s="112"/>
      <c r="BC375" s="112"/>
      <c r="BD375" s="112"/>
      <c r="BE375" s="112"/>
      <c r="BF375" s="112"/>
      <c r="BG375" s="112"/>
      <c r="BH375" s="112"/>
      <c r="BI375" s="112"/>
      <c r="BJ375" s="112"/>
      <c r="BK375" s="112"/>
      <c r="BL375" s="112"/>
      <c r="BM375" s="112"/>
      <c r="BN375" s="112"/>
      <c r="BO375" s="112"/>
      <c r="BP375" s="112"/>
      <c r="BQ375" s="112"/>
      <c r="BR375" s="112"/>
      <c r="BS375" s="112"/>
      <c r="BT375" s="112"/>
      <c r="BU375" s="112"/>
      <c r="BV375" s="112"/>
    </row>
    <row r="376" spans="1:74" s="99" customFormat="1" x14ac:dyDescent="0.2">
      <c r="A376" s="91"/>
      <c r="B376" s="130"/>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c r="AO376" s="112"/>
      <c r="AP376" s="112"/>
      <c r="AQ376" s="112"/>
      <c r="AR376" s="112"/>
      <c r="AS376" s="112"/>
      <c r="AT376" s="112"/>
      <c r="AU376" s="112"/>
      <c r="AV376" s="112"/>
      <c r="AW376" s="112"/>
      <c r="AX376" s="112"/>
      <c r="AY376" s="112"/>
      <c r="AZ376" s="112"/>
      <c r="BA376" s="112"/>
      <c r="BB376" s="112"/>
      <c r="BC376" s="112"/>
      <c r="BD376" s="112"/>
      <c r="BE376" s="112"/>
      <c r="BF376" s="112"/>
      <c r="BG376" s="112"/>
      <c r="BH376" s="112"/>
      <c r="BI376" s="112"/>
      <c r="BJ376" s="112"/>
      <c r="BK376" s="112"/>
      <c r="BL376" s="112"/>
      <c r="BM376" s="112"/>
      <c r="BN376" s="112"/>
      <c r="BO376" s="112"/>
      <c r="BP376" s="112"/>
      <c r="BQ376" s="112"/>
      <c r="BR376" s="112"/>
      <c r="BS376" s="112"/>
      <c r="BT376" s="112"/>
      <c r="BU376" s="112"/>
      <c r="BV376" s="112"/>
    </row>
    <row r="377" spans="1:74" s="99" customFormat="1" x14ac:dyDescent="0.2">
      <c r="A377" s="91"/>
      <c r="B377" s="130"/>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c r="AO377" s="112"/>
      <c r="AP377" s="112"/>
      <c r="AQ377" s="112"/>
      <c r="AR377" s="112"/>
      <c r="AS377" s="112"/>
      <c r="AT377" s="112"/>
      <c r="AU377" s="112"/>
      <c r="AV377" s="112"/>
      <c r="AW377" s="112"/>
      <c r="AX377" s="112"/>
      <c r="AY377" s="112"/>
      <c r="AZ377" s="112"/>
      <c r="BA377" s="112"/>
      <c r="BB377" s="112"/>
      <c r="BC377" s="112"/>
      <c r="BD377" s="112"/>
      <c r="BE377" s="112"/>
      <c r="BF377" s="112"/>
      <c r="BG377" s="112"/>
      <c r="BH377" s="112"/>
      <c r="BI377" s="112"/>
      <c r="BJ377" s="112"/>
      <c r="BK377" s="112"/>
      <c r="BL377" s="112"/>
      <c r="BM377" s="112"/>
      <c r="BN377" s="112"/>
      <c r="BO377" s="112"/>
      <c r="BP377" s="112"/>
      <c r="BQ377" s="112"/>
      <c r="BR377" s="112"/>
      <c r="BS377" s="112"/>
      <c r="BT377" s="112"/>
      <c r="BU377" s="112"/>
      <c r="BV377" s="112"/>
    </row>
    <row r="378" spans="1:74" s="99" customFormat="1" x14ac:dyDescent="0.2">
      <c r="A378" s="91"/>
      <c r="B378" s="130"/>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c r="AO378" s="112"/>
      <c r="AP378" s="112"/>
      <c r="AQ378" s="112"/>
      <c r="AR378" s="112"/>
      <c r="AS378" s="112"/>
      <c r="AT378" s="112"/>
      <c r="AU378" s="112"/>
      <c r="AV378" s="112"/>
      <c r="AW378" s="112"/>
      <c r="AX378" s="112"/>
      <c r="AY378" s="112"/>
      <c r="AZ378" s="112"/>
      <c r="BA378" s="112"/>
      <c r="BB378" s="112"/>
      <c r="BC378" s="112"/>
      <c r="BD378" s="112"/>
      <c r="BE378" s="112"/>
      <c r="BF378" s="112"/>
      <c r="BG378" s="112"/>
      <c r="BH378" s="112"/>
      <c r="BI378" s="112"/>
      <c r="BJ378" s="112"/>
      <c r="BK378" s="112"/>
      <c r="BL378" s="112"/>
      <c r="BM378" s="112"/>
      <c r="BN378" s="112"/>
      <c r="BO378" s="112"/>
      <c r="BP378" s="112"/>
      <c r="BQ378" s="112"/>
      <c r="BR378" s="112"/>
      <c r="BS378" s="112"/>
      <c r="BT378" s="112"/>
      <c r="BU378" s="112"/>
      <c r="BV378" s="112"/>
    </row>
    <row r="379" spans="1:74" s="99" customFormat="1" x14ac:dyDescent="0.2">
      <c r="A379" s="91"/>
      <c r="B379" s="130"/>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c r="AO379" s="112"/>
      <c r="AP379" s="112"/>
      <c r="AQ379" s="112"/>
      <c r="AR379" s="112"/>
      <c r="AS379" s="112"/>
      <c r="AT379" s="112"/>
      <c r="AU379" s="112"/>
      <c r="AV379" s="112"/>
      <c r="AW379" s="112"/>
      <c r="AX379" s="112"/>
      <c r="AY379" s="112"/>
      <c r="AZ379" s="112"/>
      <c r="BA379" s="112"/>
      <c r="BB379" s="112"/>
      <c r="BC379" s="112"/>
      <c r="BD379" s="112"/>
      <c r="BE379" s="112"/>
      <c r="BF379" s="112"/>
      <c r="BG379" s="112"/>
      <c r="BH379" s="112"/>
      <c r="BI379" s="112"/>
      <c r="BJ379" s="112"/>
      <c r="BK379" s="112"/>
      <c r="BL379" s="112"/>
      <c r="BM379" s="112"/>
      <c r="BN379" s="112"/>
      <c r="BO379" s="112"/>
      <c r="BP379" s="112"/>
      <c r="BQ379" s="112"/>
      <c r="BR379" s="112"/>
      <c r="BS379" s="112"/>
      <c r="BT379" s="112"/>
      <c r="BU379" s="112"/>
      <c r="BV379" s="112"/>
    </row>
    <row r="380" spans="1:74" s="99" customFormat="1" x14ac:dyDescent="0.2">
      <c r="A380" s="91"/>
      <c r="B380" s="130"/>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c r="AO380" s="112"/>
      <c r="AP380" s="112"/>
      <c r="AQ380" s="112"/>
      <c r="AR380" s="112"/>
      <c r="AS380" s="112"/>
      <c r="AT380" s="112"/>
      <c r="AU380" s="112"/>
      <c r="AV380" s="112"/>
      <c r="AW380" s="112"/>
      <c r="AX380" s="112"/>
      <c r="AY380" s="112"/>
      <c r="AZ380" s="112"/>
      <c r="BA380" s="112"/>
      <c r="BB380" s="112"/>
      <c r="BC380" s="112"/>
      <c r="BD380" s="112"/>
      <c r="BE380" s="112"/>
      <c r="BF380" s="112"/>
      <c r="BG380" s="112"/>
      <c r="BH380" s="112"/>
      <c r="BI380" s="112"/>
      <c r="BJ380" s="112"/>
      <c r="BK380" s="112"/>
      <c r="BL380" s="112"/>
      <c r="BM380" s="112"/>
      <c r="BN380" s="112"/>
      <c r="BO380" s="112"/>
      <c r="BP380" s="112"/>
      <c r="BQ380" s="112"/>
      <c r="BR380" s="112"/>
      <c r="BS380" s="112"/>
      <c r="BT380" s="112"/>
      <c r="BU380" s="112"/>
      <c r="BV380" s="112"/>
    </row>
    <row r="381" spans="1:74" s="99" customFormat="1" x14ac:dyDescent="0.2">
      <c r="A381" s="91"/>
      <c r="B381" s="130"/>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c r="AO381" s="112"/>
      <c r="AP381" s="112"/>
      <c r="AQ381" s="112"/>
      <c r="AR381" s="112"/>
      <c r="AS381" s="112"/>
      <c r="AT381" s="112"/>
      <c r="AU381" s="112"/>
      <c r="AV381" s="112"/>
      <c r="AW381" s="112"/>
      <c r="AX381" s="112"/>
      <c r="AY381" s="112"/>
      <c r="AZ381" s="112"/>
      <c r="BA381" s="112"/>
      <c r="BB381" s="112"/>
      <c r="BC381" s="112"/>
      <c r="BD381" s="112"/>
      <c r="BE381" s="112"/>
      <c r="BF381" s="112"/>
      <c r="BG381" s="112"/>
      <c r="BH381" s="112"/>
      <c r="BI381" s="112"/>
      <c r="BJ381" s="112"/>
      <c r="BK381" s="112"/>
      <c r="BL381" s="112"/>
      <c r="BM381" s="112"/>
      <c r="BN381" s="112"/>
      <c r="BO381" s="112"/>
      <c r="BP381" s="112"/>
      <c r="BQ381" s="112"/>
      <c r="BR381" s="112"/>
      <c r="BS381" s="112"/>
      <c r="BT381" s="112"/>
      <c r="BU381" s="112"/>
      <c r="BV381" s="112"/>
    </row>
    <row r="382" spans="1:74" s="99" customFormat="1" x14ac:dyDescent="0.2">
      <c r="A382" s="91"/>
      <c r="B382" s="130"/>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c r="AO382" s="112"/>
      <c r="AP382" s="112"/>
      <c r="AQ382" s="112"/>
      <c r="AR382" s="112"/>
      <c r="AS382" s="112"/>
      <c r="AT382" s="112"/>
      <c r="AU382" s="112"/>
      <c r="AV382" s="112"/>
      <c r="AW382" s="112"/>
      <c r="AX382" s="112"/>
      <c r="AY382" s="112"/>
      <c r="AZ382" s="112"/>
      <c r="BA382" s="112"/>
      <c r="BB382" s="112"/>
      <c r="BC382" s="112"/>
      <c r="BD382" s="112"/>
      <c r="BE382" s="112"/>
      <c r="BF382" s="112"/>
      <c r="BG382" s="112"/>
      <c r="BH382" s="112"/>
      <c r="BI382" s="112"/>
      <c r="BJ382" s="112"/>
      <c r="BK382" s="112"/>
      <c r="BL382" s="112"/>
      <c r="BM382" s="112"/>
      <c r="BN382" s="112"/>
      <c r="BO382" s="112"/>
      <c r="BP382" s="112"/>
      <c r="BQ382" s="112"/>
      <c r="BR382" s="112"/>
      <c r="BS382" s="112"/>
      <c r="BT382" s="112"/>
      <c r="BU382" s="112"/>
      <c r="BV382" s="112"/>
    </row>
    <row r="383" spans="1:74" s="99" customFormat="1" x14ac:dyDescent="0.2">
      <c r="A383" s="91"/>
      <c r="B383" s="130"/>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c r="AO383" s="112"/>
      <c r="AP383" s="112"/>
      <c r="AQ383" s="112"/>
      <c r="AR383" s="112"/>
      <c r="AS383" s="112"/>
      <c r="AT383" s="112"/>
      <c r="AU383" s="112"/>
      <c r="AV383" s="112"/>
      <c r="AW383" s="112"/>
      <c r="AX383" s="112"/>
      <c r="AY383" s="112"/>
      <c r="AZ383" s="112"/>
      <c r="BA383" s="112"/>
      <c r="BB383" s="112"/>
      <c r="BC383" s="112"/>
      <c r="BD383" s="112"/>
      <c r="BE383" s="112"/>
      <c r="BF383" s="112"/>
      <c r="BG383" s="112"/>
      <c r="BH383" s="112"/>
      <c r="BI383" s="112"/>
      <c r="BJ383" s="112"/>
      <c r="BK383" s="112"/>
      <c r="BL383" s="112"/>
      <c r="BM383" s="112"/>
      <c r="BN383" s="112"/>
      <c r="BO383" s="112"/>
      <c r="BP383" s="112"/>
      <c r="BQ383" s="112"/>
      <c r="BR383" s="112"/>
      <c r="BS383" s="112"/>
      <c r="BT383" s="112"/>
      <c r="BU383" s="112"/>
      <c r="BV383" s="112"/>
    </row>
    <row r="384" spans="1:74" s="99" customFormat="1" x14ac:dyDescent="0.2">
      <c r="A384" s="91"/>
      <c r="B384" s="130"/>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c r="AO384" s="112"/>
      <c r="AP384" s="112"/>
      <c r="AQ384" s="112"/>
      <c r="AR384" s="112"/>
      <c r="AS384" s="112"/>
      <c r="AT384" s="112"/>
      <c r="AU384" s="112"/>
      <c r="AV384" s="112"/>
      <c r="AW384" s="112"/>
      <c r="AX384" s="112"/>
      <c r="AY384" s="112"/>
      <c r="AZ384" s="112"/>
      <c r="BA384" s="112"/>
      <c r="BB384" s="112"/>
      <c r="BC384" s="112"/>
      <c r="BD384" s="112"/>
      <c r="BE384" s="112"/>
      <c r="BF384" s="112"/>
      <c r="BG384" s="112"/>
      <c r="BH384" s="112"/>
      <c r="BI384" s="112"/>
      <c r="BJ384" s="112"/>
      <c r="BK384" s="112"/>
      <c r="BL384" s="112"/>
      <c r="BM384" s="112"/>
      <c r="BN384" s="112"/>
      <c r="BO384" s="112"/>
      <c r="BP384" s="112"/>
      <c r="BQ384" s="112"/>
      <c r="BR384" s="112"/>
      <c r="BS384" s="112"/>
      <c r="BT384" s="112"/>
      <c r="BU384" s="112"/>
      <c r="BV384" s="112"/>
    </row>
    <row r="385" spans="1:74" s="99" customFormat="1" x14ac:dyDescent="0.2">
      <c r="A385" s="91"/>
      <c r="B385" s="130"/>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c r="AO385" s="112"/>
      <c r="AP385" s="112"/>
      <c r="AQ385" s="112"/>
      <c r="AR385" s="112"/>
      <c r="AS385" s="112"/>
      <c r="AT385" s="112"/>
      <c r="AU385" s="112"/>
      <c r="AV385" s="112"/>
      <c r="AW385" s="112"/>
      <c r="AX385" s="112"/>
      <c r="AY385" s="112"/>
      <c r="AZ385" s="112"/>
      <c r="BA385" s="112"/>
      <c r="BB385" s="112"/>
      <c r="BC385" s="112"/>
      <c r="BD385" s="112"/>
      <c r="BE385" s="112"/>
      <c r="BF385" s="112"/>
      <c r="BG385" s="112"/>
      <c r="BH385" s="112"/>
      <c r="BI385" s="112"/>
      <c r="BJ385" s="112"/>
      <c r="BK385" s="112"/>
      <c r="BL385" s="112"/>
      <c r="BM385" s="112"/>
      <c r="BN385" s="112"/>
      <c r="BO385" s="112"/>
      <c r="BP385" s="112"/>
      <c r="BQ385" s="112"/>
      <c r="BR385" s="112"/>
      <c r="BS385" s="112"/>
      <c r="BT385" s="112"/>
      <c r="BU385" s="112"/>
      <c r="BV385" s="112"/>
    </row>
    <row r="386" spans="1:74" s="99" customFormat="1" x14ac:dyDescent="0.2">
      <c r="A386" s="91"/>
      <c r="B386" s="130"/>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c r="AO386" s="112"/>
      <c r="AP386" s="112"/>
      <c r="AQ386" s="112"/>
      <c r="AR386" s="112"/>
      <c r="AS386" s="112"/>
      <c r="AT386" s="112"/>
      <c r="AU386" s="112"/>
      <c r="AV386" s="112"/>
      <c r="AW386" s="112"/>
      <c r="AX386" s="112"/>
      <c r="AY386" s="112"/>
      <c r="AZ386" s="112"/>
      <c r="BA386" s="112"/>
      <c r="BB386" s="112"/>
      <c r="BC386" s="112"/>
      <c r="BD386" s="112"/>
      <c r="BE386" s="112"/>
      <c r="BF386" s="112"/>
      <c r="BG386" s="112"/>
      <c r="BH386" s="112"/>
      <c r="BI386" s="112"/>
      <c r="BJ386" s="112"/>
      <c r="BK386" s="112"/>
      <c r="BL386" s="112"/>
      <c r="BM386" s="112"/>
      <c r="BN386" s="112"/>
      <c r="BO386" s="112"/>
      <c r="BP386" s="112"/>
      <c r="BQ386" s="112"/>
      <c r="BR386" s="112"/>
      <c r="BS386" s="112"/>
      <c r="BT386" s="112"/>
      <c r="BU386" s="112"/>
      <c r="BV386" s="112"/>
    </row>
    <row r="387" spans="1:74" s="99" customFormat="1" x14ac:dyDescent="0.2">
      <c r="A387" s="91"/>
      <c r="B387" s="130"/>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c r="AO387" s="112"/>
      <c r="AP387" s="112"/>
      <c r="AQ387" s="112"/>
      <c r="AR387" s="112"/>
      <c r="AS387" s="112"/>
      <c r="AT387" s="112"/>
      <c r="AU387" s="112"/>
      <c r="AV387" s="112"/>
      <c r="AW387" s="112"/>
      <c r="AX387" s="112"/>
      <c r="AY387" s="112"/>
      <c r="AZ387" s="112"/>
      <c r="BA387" s="112"/>
      <c r="BB387" s="112"/>
      <c r="BC387" s="112"/>
      <c r="BD387" s="112"/>
      <c r="BE387" s="112"/>
      <c r="BF387" s="112"/>
      <c r="BG387" s="112"/>
      <c r="BH387" s="112"/>
      <c r="BI387" s="112"/>
      <c r="BJ387" s="112"/>
      <c r="BK387" s="112"/>
      <c r="BL387" s="112"/>
      <c r="BM387" s="112"/>
      <c r="BN387" s="112"/>
      <c r="BO387" s="112"/>
      <c r="BP387" s="112"/>
      <c r="BQ387" s="112"/>
      <c r="BR387" s="112"/>
      <c r="BS387" s="112"/>
      <c r="BT387" s="112"/>
      <c r="BU387" s="112"/>
      <c r="BV387" s="112"/>
    </row>
    <row r="388" spans="1:74" s="99" customFormat="1" x14ac:dyDescent="0.2">
      <c r="A388" s="91"/>
      <c r="B388" s="130"/>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c r="AO388" s="112"/>
      <c r="AP388" s="112"/>
      <c r="AQ388" s="112"/>
      <c r="AR388" s="112"/>
      <c r="AS388" s="112"/>
      <c r="AT388" s="112"/>
      <c r="AU388" s="112"/>
      <c r="AV388" s="112"/>
      <c r="AW388" s="112"/>
      <c r="AX388" s="112"/>
      <c r="AY388" s="112"/>
      <c r="AZ388" s="112"/>
      <c r="BA388" s="112"/>
      <c r="BB388" s="112"/>
      <c r="BC388" s="112"/>
      <c r="BD388" s="112"/>
      <c r="BE388" s="112"/>
      <c r="BF388" s="112"/>
      <c r="BG388" s="112"/>
      <c r="BH388" s="112"/>
      <c r="BI388" s="112"/>
      <c r="BJ388" s="112"/>
      <c r="BK388" s="112"/>
      <c r="BL388" s="112"/>
      <c r="BM388" s="112"/>
      <c r="BN388" s="112"/>
      <c r="BO388" s="112"/>
      <c r="BP388" s="112"/>
      <c r="BQ388" s="112"/>
      <c r="BR388" s="112"/>
      <c r="BS388" s="112"/>
      <c r="BT388" s="112"/>
      <c r="BU388" s="112"/>
      <c r="BV388" s="112"/>
    </row>
    <row r="389" spans="1:74" s="99" customFormat="1" x14ac:dyDescent="0.2">
      <c r="A389" s="91"/>
      <c r="B389" s="130"/>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c r="AO389" s="112"/>
      <c r="AP389" s="112"/>
      <c r="AQ389" s="112"/>
      <c r="AR389" s="112"/>
      <c r="AS389" s="112"/>
      <c r="AT389" s="112"/>
      <c r="AU389" s="112"/>
      <c r="AV389" s="112"/>
      <c r="AW389" s="112"/>
      <c r="AX389" s="112"/>
      <c r="AY389" s="112"/>
      <c r="AZ389" s="112"/>
      <c r="BA389" s="112"/>
      <c r="BB389" s="112"/>
      <c r="BC389" s="112"/>
      <c r="BD389" s="112"/>
      <c r="BE389" s="112"/>
      <c r="BF389" s="112"/>
      <c r="BG389" s="112"/>
      <c r="BH389" s="112"/>
      <c r="BI389" s="112"/>
      <c r="BJ389" s="112"/>
      <c r="BK389" s="112"/>
      <c r="BL389" s="112"/>
      <c r="BM389" s="112"/>
      <c r="BN389" s="112"/>
      <c r="BO389" s="112"/>
      <c r="BP389" s="112"/>
      <c r="BQ389" s="112"/>
      <c r="BR389" s="112"/>
      <c r="BS389" s="112"/>
      <c r="BT389" s="112"/>
      <c r="BU389" s="112"/>
      <c r="BV389" s="112"/>
    </row>
    <row r="390" spans="1:74" s="99" customFormat="1" x14ac:dyDescent="0.2">
      <c r="A390" s="91"/>
      <c r="B390" s="130"/>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c r="AO390" s="112"/>
      <c r="AP390" s="112"/>
      <c r="AQ390" s="112"/>
      <c r="AR390" s="112"/>
      <c r="AS390" s="112"/>
      <c r="AT390" s="112"/>
      <c r="AU390" s="112"/>
      <c r="AV390" s="112"/>
      <c r="AW390" s="112"/>
      <c r="AX390" s="112"/>
      <c r="AY390" s="112"/>
      <c r="AZ390" s="112"/>
      <c r="BA390" s="112"/>
      <c r="BB390" s="112"/>
      <c r="BC390" s="112"/>
      <c r="BD390" s="112"/>
      <c r="BE390" s="112"/>
      <c r="BF390" s="112"/>
      <c r="BG390" s="112"/>
      <c r="BH390" s="112"/>
      <c r="BI390" s="112"/>
      <c r="BJ390" s="112"/>
      <c r="BK390" s="112"/>
      <c r="BL390" s="112"/>
      <c r="BM390" s="112"/>
      <c r="BN390" s="112"/>
      <c r="BO390" s="112"/>
      <c r="BP390" s="112"/>
      <c r="BQ390" s="112"/>
      <c r="BR390" s="112"/>
      <c r="BS390" s="112"/>
      <c r="BT390" s="112"/>
      <c r="BU390" s="112"/>
      <c r="BV390" s="112"/>
    </row>
    <row r="391" spans="1:74" s="99" customFormat="1" x14ac:dyDescent="0.2">
      <c r="A391" s="91"/>
      <c r="B391" s="130"/>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c r="AO391" s="112"/>
      <c r="AP391" s="112"/>
      <c r="AQ391" s="112"/>
      <c r="AR391" s="112"/>
      <c r="AS391" s="112"/>
      <c r="AT391" s="112"/>
      <c r="AU391" s="112"/>
      <c r="AV391" s="112"/>
      <c r="AW391" s="112"/>
      <c r="AX391" s="112"/>
      <c r="AY391" s="112"/>
      <c r="AZ391" s="112"/>
      <c r="BA391" s="112"/>
      <c r="BB391" s="112"/>
      <c r="BC391" s="112"/>
      <c r="BD391" s="112"/>
      <c r="BE391" s="112"/>
      <c r="BF391" s="112"/>
      <c r="BG391" s="112"/>
      <c r="BH391" s="112"/>
      <c r="BI391" s="112"/>
      <c r="BJ391" s="112"/>
      <c r="BK391" s="112"/>
      <c r="BL391" s="112"/>
      <c r="BM391" s="112"/>
      <c r="BN391" s="112"/>
      <c r="BO391" s="112"/>
      <c r="BP391" s="112"/>
      <c r="BQ391" s="112"/>
      <c r="BR391" s="112"/>
      <c r="BS391" s="112"/>
      <c r="BT391" s="112"/>
      <c r="BU391" s="112"/>
      <c r="BV391" s="112"/>
    </row>
    <row r="392" spans="1:74" s="99" customFormat="1" x14ac:dyDescent="0.2">
      <c r="A392" s="91"/>
      <c r="B392" s="130"/>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c r="AO392" s="112"/>
      <c r="AP392" s="112"/>
      <c r="AQ392" s="112"/>
      <c r="AR392" s="112"/>
      <c r="AS392" s="112"/>
      <c r="AT392" s="112"/>
      <c r="AU392" s="112"/>
      <c r="AV392" s="112"/>
      <c r="AW392" s="112"/>
      <c r="AX392" s="112"/>
      <c r="AY392" s="112"/>
      <c r="AZ392" s="112"/>
      <c r="BA392" s="112"/>
      <c r="BB392" s="112"/>
      <c r="BC392" s="112"/>
      <c r="BD392" s="112"/>
      <c r="BE392" s="112"/>
      <c r="BF392" s="112"/>
      <c r="BG392" s="112"/>
      <c r="BH392" s="112"/>
      <c r="BI392" s="112"/>
      <c r="BJ392" s="112"/>
      <c r="BK392" s="112"/>
      <c r="BL392" s="112"/>
      <c r="BM392" s="112"/>
      <c r="BN392" s="112"/>
      <c r="BO392" s="112"/>
      <c r="BP392" s="112"/>
      <c r="BQ392" s="112"/>
      <c r="BR392" s="112"/>
      <c r="BS392" s="112"/>
      <c r="BT392" s="112"/>
      <c r="BU392" s="112"/>
      <c r="BV392" s="112"/>
    </row>
    <row r="393" spans="1:74" s="99" customFormat="1" x14ac:dyDescent="0.2">
      <c r="A393" s="91"/>
      <c r="B393" s="130"/>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c r="AO393" s="112"/>
      <c r="AP393" s="112"/>
      <c r="AQ393" s="112"/>
      <c r="AR393" s="112"/>
      <c r="AS393" s="112"/>
      <c r="AT393" s="112"/>
      <c r="AU393" s="112"/>
      <c r="AV393" s="112"/>
      <c r="AW393" s="112"/>
      <c r="AX393" s="112"/>
      <c r="AY393" s="112"/>
      <c r="AZ393" s="112"/>
      <c r="BA393" s="112"/>
      <c r="BB393" s="112"/>
      <c r="BC393" s="112"/>
      <c r="BD393" s="112"/>
      <c r="BE393" s="112"/>
      <c r="BF393" s="112"/>
      <c r="BG393" s="112"/>
      <c r="BH393" s="112"/>
      <c r="BI393" s="112"/>
      <c r="BJ393" s="112"/>
      <c r="BK393" s="112"/>
      <c r="BL393" s="112"/>
      <c r="BM393" s="112"/>
      <c r="BN393" s="112"/>
      <c r="BO393" s="112"/>
      <c r="BP393" s="112"/>
      <c r="BQ393" s="112"/>
      <c r="BR393" s="112"/>
      <c r="BS393" s="112"/>
      <c r="BT393" s="112"/>
      <c r="BU393" s="112"/>
      <c r="BV393" s="112"/>
    </row>
    <row r="394" spans="1:74" s="99" customFormat="1" x14ac:dyDescent="0.2">
      <c r="A394" s="91"/>
      <c r="B394" s="130"/>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c r="AO394" s="112"/>
      <c r="AP394" s="112"/>
      <c r="AQ394" s="112"/>
      <c r="AR394" s="112"/>
      <c r="AS394" s="112"/>
      <c r="AT394" s="112"/>
      <c r="AU394" s="112"/>
      <c r="AV394" s="112"/>
      <c r="AW394" s="112"/>
      <c r="AX394" s="112"/>
      <c r="AY394" s="112"/>
      <c r="AZ394" s="112"/>
      <c r="BA394" s="112"/>
      <c r="BB394" s="112"/>
      <c r="BC394" s="112"/>
      <c r="BD394" s="112"/>
      <c r="BE394" s="112"/>
      <c r="BF394" s="112"/>
      <c r="BG394" s="112"/>
      <c r="BH394" s="112"/>
      <c r="BI394" s="112"/>
      <c r="BJ394" s="112"/>
      <c r="BK394" s="112"/>
      <c r="BL394" s="112"/>
      <c r="BM394" s="112"/>
      <c r="BN394" s="112"/>
      <c r="BO394" s="112"/>
      <c r="BP394" s="112"/>
      <c r="BQ394" s="112"/>
      <c r="BR394" s="112"/>
      <c r="BS394" s="112"/>
      <c r="BT394" s="112"/>
      <c r="BU394" s="112"/>
      <c r="BV394" s="112"/>
    </row>
    <row r="395" spans="1:74" s="99" customFormat="1" x14ac:dyDescent="0.2">
      <c r="A395" s="91"/>
      <c r="B395" s="130"/>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c r="AO395" s="112"/>
      <c r="AP395" s="112"/>
      <c r="AQ395" s="112"/>
      <c r="AR395" s="112"/>
      <c r="AS395" s="112"/>
      <c r="AT395" s="112"/>
      <c r="AU395" s="112"/>
      <c r="AV395" s="112"/>
      <c r="AW395" s="112"/>
      <c r="AX395" s="112"/>
      <c r="AY395" s="112"/>
      <c r="AZ395" s="112"/>
      <c r="BA395" s="112"/>
      <c r="BB395" s="112"/>
      <c r="BC395" s="112"/>
      <c r="BD395" s="112"/>
      <c r="BE395" s="112"/>
      <c r="BF395" s="112"/>
      <c r="BG395" s="112"/>
      <c r="BH395" s="112"/>
      <c r="BI395" s="112"/>
      <c r="BJ395" s="112"/>
      <c r="BK395" s="112"/>
      <c r="BL395" s="112"/>
      <c r="BM395" s="112"/>
      <c r="BN395" s="112"/>
      <c r="BO395" s="112"/>
      <c r="BP395" s="112"/>
      <c r="BQ395" s="112"/>
      <c r="BR395" s="112"/>
      <c r="BS395" s="112"/>
      <c r="BT395" s="112"/>
      <c r="BU395" s="112"/>
      <c r="BV395" s="112"/>
    </row>
    <row r="396" spans="1:74" s="99" customFormat="1" x14ac:dyDescent="0.2">
      <c r="A396" s="91"/>
      <c r="B396" s="130"/>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c r="AO396" s="112"/>
      <c r="AP396" s="112"/>
      <c r="AQ396" s="112"/>
      <c r="AR396" s="112"/>
      <c r="AS396" s="112"/>
      <c r="AT396" s="112"/>
      <c r="AU396" s="112"/>
      <c r="AV396" s="112"/>
      <c r="AW396" s="112"/>
      <c r="AX396" s="112"/>
      <c r="AY396" s="112"/>
      <c r="AZ396" s="112"/>
      <c r="BA396" s="112"/>
      <c r="BB396" s="112"/>
      <c r="BC396" s="112"/>
      <c r="BD396" s="112"/>
      <c r="BE396" s="112"/>
      <c r="BF396" s="112"/>
      <c r="BG396" s="112"/>
      <c r="BH396" s="112"/>
      <c r="BI396" s="112"/>
      <c r="BJ396" s="112"/>
      <c r="BK396" s="112"/>
      <c r="BL396" s="112"/>
      <c r="BM396" s="112"/>
      <c r="BN396" s="112"/>
      <c r="BO396" s="112"/>
      <c r="BP396" s="112"/>
      <c r="BQ396" s="112"/>
      <c r="BR396" s="112"/>
      <c r="BS396" s="112"/>
      <c r="BT396" s="112"/>
      <c r="BU396" s="112"/>
      <c r="BV396" s="112"/>
    </row>
    <row r="397" spans="1:74" s="99" customFormat="1" x14ac:dyDescent="0.2">
      <c r="A397" s="91"/>
      <c r="B397" s="130"/>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c r="AO397" s="112"/>
      <c r="AP397" s="112"/>
      <c r="AQ397" s="112"/>
      <c r="AR397" s="112"/>
      <c r="AS397" s="112"/>
      <c r="AT397" s="112"/>
      <c r="AU397" s="112"/>
      <c r="AV397" s="112"/>
      <c r="AW397" s="112"/>
      <c r="AX397" s="112"/>
      <c r="AY397" s="112"/>
      <c r="AZ397" s="112"/>
      <c r="BA397" s="112"/>
      <c r="BB397" s="112"/>
      <c r="BC397" s="112"/>
      <c r="BD397" s="112"/>
      <c r="BE397" s="112"/>
      <c r="BF397" s="112"/>
      <c r="BG397" s="112"/>
      <c r="BH397" s="112"/>
      <c r="BI397" s="112"/>
      <c r="BJ397" s="112"/>
      <c r="BK397" s="112"/>
      <c r="BL397" s="112"/>
      <c r="BM397" s="112"/>
      <c r="BN397" s="112"/>
      <c r="BO397" s="112"/>
      <c r="BP397" s="112"/>
      <c r="BQ397" s="112"/>
      <c r="BR397" s="112"/>
      <c r="BS397" s="112"/>
      <c r="BT397" s="112"/>
      <c r="BU397" s="112"/>
      <c r="BV397" s="112"/>
    </row>
    <row r="398" spans="1:74" s="99" customFormat="1" x14ac:dyDescent="0.2">
      <c r="A398" s="91"/>
      <c r="B398" s="130"/>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c r="AO398" s="112"/>
      <c r="AP398" s="112"/>
      <c r="AQ398" s="112"/>
      <c r="AR398" s="112"/>
      <c r="AS398" s="112"/>
      <c r="AT398" s="112"/>
      <c r="AU398" s="112"/>
      <c r="AV398" s="112"/>
      <c r="AW398" s="112"/>
      <c r="AX398" s="112"/>
      <c r="AY398" s="112"/>
      <c r="AZ398" s="112"/>
      <c r="BA398" s="112"/>
      <c r="BB398" s="112"/>
      <c r="BC398" s="112"/>
      <c r="BD398" s="112"/>
      <c r="BE398" s="112"/>
      <c r="BF398" s="112"/>
      <c r="BG398" s="112"/>
      <c r="BH398" s="112"/>
      <c r="BI398" s="112"/>
      <c r="BJ398" s="112"/>
      <c r="BK398" s="112"/>
      <c r="BL398" s="112"/>
      <c r="BM398" s="112"/>
      <c r="BN398" s="112"/>
      <c r="BO398" s="112"/>
      <c r="BP398" s="112"/>
      <c r="BQ398" s="112"/>
      <c r="BR398" s="112"/>
      <c r="BS398" s="112"/>
      <c r="BT398" s="112"/>
      <c r="BU398" s="112"/>
      <c r="BV398" s="112"/>
    </row>
    <row r="399" spans="1:74" s="99" customFormat="1" x14ac:dyDescent="0.2">
      <c r="A399" s="91"/>
      <c r="B399" s="130"/>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c r="AO399" s="112"/>
      <c r="AP399" s="112"/>
      <c r="AQ399" s="112"/>
      <c r="AR399" s="112"/>
      <c r="AS399" s="112"/>
      <c r="AT399" s="112"/>
      <c r="AU399" s="112"/>
      <c r="AV399" s="112"/>
      <c r="AW399" s="112"/>
      <c r="AX399" s="112"/>
      <c r="AY399" s="112"/>
      <c r="AZ399" s="112"/>
      <c r="BA399" s="112"/>
      <c r="BB399" s="112"/>
      <c r="BC399" s="112"/>
      <c r="BD399" s="112"/>
      <c r="BE399" s="112"/>
      <c r="BF399" s="112"/>
      <c r="BG399" s="112"/>
      <c r="BH399" s="112"/>
      <c r="BI399" s="112"/>
      <c r="BJ399" s="112"/>
      <c r="BK399" s="112"/>
      <c r="BL399" s="112"/>
      <c r="BM399" s="112"/>
      <c r="BN399" s="112"/>
      <c r="BO399" s="112"/>
      <c r="BP399" s="112"/>
      <c r="BQ399" s="112"/>
      <c r="BR399" s="112"/>
      <c r="BS399" s="112"/>
      <c r="BT399" s="112"/>
      <c r="BU399" s="112"/>
      <c r="BV399" s="112"/>
    </row>
    <row r="400" spans="1:74" s="99" customFormat="1" x14ac:dyDescent="0.2">
      <c r="A400" s="91"/>
      <c r="B400" s="130"/>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c r="AO400" s="112"/>
      <c r="AP400" s="112"/>
      <c r="AQ400" s="112"/>
      <c r="AR400" s="112"/>
      <c r="AS400" s="112"/>
      <c r="AT400" s="112"/>
      <c r="AU400" s="112"/>
      <c r="AV400" s="112"/>
      <c r="AW400" s="112"/>
      <c r="AX400" s="112"/>
      <c r="AY400" s="112"/>
      <c r="AZ400" s="112"/>
      <c r="BA400" s="112"/>
      <c r="BB400" s="112"/>
      <c r="BC400" s="112"/>
      <c r="BD400" s="112"/>
      <c r="BE400" s="112"/>
      <c r="BF400" s="112"/>
      <c r="BG400" s="112"/>
      <c r="BH400" s="112"/>
      <c r="BI400" s="112"/>
      <c r="BJ400" s="112"/>
      <c r="BK400" s="112"/>
      <c r="BL400" s="112"/>
      <c r="BM400" s="112"/>
      <c r="BN400" s="112"/>
      <c r="BO400" s="112"/>
      <c r="BP400" s="112"/>
      <c r="BQ400" s="112"/>
      <c r="BR400" s="112"/>
      <c r="BS400" s="112"/>
      <c r="BT400" s="112"/>
      <c r="BU400" s="112"/>
      <c r="BV400" s="112"/>
    </row>
    <row r="401" spans="1:74" s="99" customFormat="1" x14ac:dyDescent="0.2">
      <c r="A401" s="91"/>
      <c r="B401" s="130"/>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c r="AO401" s="112"/>
      <c r="AP401" s="112"/>
      <c r="AQ401" s="112"/>
      <c r="AR401" s="112"/>
      <c r="AS401" s="112"/>
      <c r="AT401" s="112"/>
      <c r="AU401" s="112"/>
      <c r="AV401" s="112"/>
      <c r="AW401" s="112"/>
      <c r="AX401" s="112"/>
      <c r="AY401" s="112"/>
      <c r="AZ401" s="112"/>
      <c r="BA401" s="112"/>
      <c r="BB401" s="112"/>
      <c r="BC401" s="112"/>
      <c r="BD401" s="112"/>
      <c r="BE401" s="112"/>
      <c r="BF401" s="112"/>
      <c r="BG401" s="112"/>
      <c r="BH401" s="112"/>
      <c r="BI401" s="112"/>
      <c r="BJ401" s="112"/>
      <c r="BK401" s="112"/>
      <c r="BL401" s="112"/>
      <c r="BM401" s="112"/>
      <c r="BN401" s="112"/>
      <c r="BO401" s="112"/>
      <c r="BP401" s="112"/>
      <c r="BQ401" s="112"/>
      <c r="BR401" s="112"/>
      <c r="BS401" s="112"/>
      <c r="BT401" s="112"/>
      <c r="BU401" s="112"/>
      <c r="BV401" s="112"/>
    </row>
    <row r="402" spans="1:74" s="99" customFormat="1" x14ac:dyDescent="0.2">
      <c r="A402" s="91"/>
      <c r="B402" s="130"/>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c r="AO402" s="112"/>
      <c r="AP402" s="112"/>
      <c r="AQ402" s="112"/>
      <c r="AR402" s="112"/>
      <c r="AS402" s="112"/>
      <c r="AT402" s="112"/>
      <c r="AU402" s="112"/>
      <c r="AV402" s="112"/>
      <c r="AW402" s="112"/>
      <c r="AX402" s="112"/>
      <c r="AY402" s="112"/>
      <c r="AZ402" s="112"/>
      <c r="BA402" s="112"/>
      <c r="BB402" s="112"/>
      <c r="BC402" s="112"/>
      <c r="BD402" s="112"/>
      <c r="BE402" s="112"/>
      <c r="BF402" s="112"/>
      <c r="BG402" s="112"/>
      <c r="BH402" s="112"/>
      <c r="BI402" s="112"/>
      <c r="BJ402" s="112"/>
      <c r="BK402" s="112"/>
      <c r="BL402" s="112"/>
      <c r="BM402" s="112"/>
      <c r="BN402" s="112"/>
      <c r="BO402" s="112"/>
      <c r="BP402" s="112"/>
      <c r="BQ402" s="112"/>
      <c r="BR402" s="112"/>
      <c r="BS402" s="112"/>
      <c r="BT402" s="112"/>
      <c r="BU402" s="112"/>
      <c r="BV402" s="112"/>
    </row>
    <row r="403" spans="1:74" s="99" customFormat="1" x14ac:dyDescent="0.2">
      <c r="A403" s="91"/>
      <c r="B403" s="130"/>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c r="AO403" s="112"/>
      <c r="AP403" s="112"/>
      <c r="AQ403" s="112"/>
      <c r="AR403" s="112"/>
      <c r="AS403" s="112"/>
      <c r="AT403" s="112"/>
      <c r="AU403" s="112"/>
      <c r="AV403" s="112"/>
      <c r="AW403" s="112"/>
      <c r="AX403" s="112"/>
      <c r="AY403" s="112"/>
      <c r="AZ403" s="112"/>
      <c r="BA403" s="112"/>
      <c r="BB403" s="112"/>
      <c r="BC403" s="112"/>
      <c r="BD403" s="112"/>
      <c r="BE403" s="112"/>
      <c r="BF403" s="112"/>
      <c r="BG403" s="112"/>
      <c r="BH403" s="112"/>
      <c r="BI403" s="112"/>
      <c r="BJ403" s="112"/>
      <c r="BK403" s="112"/>
      <c r="BL403" s="112"/>
      <c r="BM403" s="112"/>
      <c r="BN403" s="112"/>
      <c r="BO403" s="112"/>
      <c r="BP403" s="112"/>
      <c r="BQ403" s="112"/>
      <c r="BR403" s="112"/>
      <c r="BS403" s="112"/>
      <c r="BT403" s="112"/>
      <c r="BU403" s="112"/>
      <c r="BV403" s="112"/>
    </row>
    <row r="404" spans="1:74" s="99" customFormat="1" x14ac:dyDescent="0.2">
      <c r="A404" s="91"/>
      <c r="B404" s="130"/>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c r="AO404" s="112"/>
      <c r="AP404" s="112"/>
      <c r="AQ404" s="112"/>
      <c r="AR404" s="112"/>
      <c r="AS404" s="112"/>
      <c r="AT404" s="112"/>
      <c r="AU404" s="112"/>
      <c r="AV404" s="112"/>
      <c r="AW404" s="112"/>
      <c r="AX404" s="112"/>
      <c r="AY404" s="112"/>
      <c r="AZ404" s="112"/>
      <c r="BA404" s="112"/>
      <c r="BB404" s="112"/>
      <c r="BC404" s="112"/>
      <c r="BD404" s="112"/>
      <c r="BE404" s="112"/>
      <c r="BF404" s="112"/>
      <c r="BG404" s="112"/>
      <c r="BH404" s="112"/>
      <c r="BI404" s="112"/>
      <c r="BJ404" s="112"/>
      <c r="BK404" s="112"/>
      <c r="BL404" s="112"/>
      <c r="BM404" s="112"/>
      <c r="BN404" s="112"/>
      <c r="BO404" s="112"/>
      <c r="BP404" s="112"/>
      <c r="BQ404" s="112"/>
      <c r="BR404" s="112"/>
      <c r="BS404" s="112"/>
      <c r="BT404" s="112"/>
      <c r="BU404" s="112"/>
      <c r="BV404" s="112"/>
    </row>
    <row r="405" spans="1:74" s="99" customFormat="1" x14ac:dyDescent="0.2">
      <c r="A405" s="91"/>
      <c r="B405" s="130"/>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c r="AO405" s="112"/>
      <c r="AP405" s="112"/>
      <c r="AQ405" s="112"/>
      <c r="AR405" s="112"/>
      <c r="AS405" s="112"/>
      <c r="AT405" s="112"/>
      <c r="AU405" s="112"/>
      <c r="AV405" s="112"/>
      <c r="AW405" s="112"/>
      <c r="AX405" s="112"/>
      <c r="AY405" s="112"/>
      <c r="AZ405" s="112"/>
      <c r="BA405" s="112"/>
      <c r="BB405" s="112"/>
      <c r="BC405" s="112"/>
      <c r="BD405" s="112"/>
      <c r="BE405" s="112"/>
      <c r="BF405" s="112"/>
      <c r="BG405" s="112"/>
      <c r="BH405" s="112"/>
      <c r="BI405" s="112"/>
      <c r="BJ405" s="112"/>
      <c r="BK405" s="112"/>
      <c r="BL405" s="112"/>
      <c r="BM405" s="112"/>
      <c r="BN405" s="112"/>
      <c r="BO405" s="112"/>
      <c r="BP405" s="112"/>
      <c r="BQ405" s="112"/>
      <c r="BR405" s="112"/>
      <c r="BS405" s="112"/>
      <c r="BT405" s="112"/>
      <c r="BU405" s="112"/>
      <c r="BV405" s="112"/>
    </row>
    <row r="406" spans="1:74" s="99" customFormat="1" x14ac:dyDescent="0.2">
      <c r="A406" s="91"/>
      <c r="B406" s="130"/>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c r="AO406" s="112"/>
      <c r="AP406" s="112"/>
      <c r="AQ406" s="112"/>
      <c r="AR406" s="112"/>
      <c r="AS406" s="112"/>
      <c r="AT406" s="112"/>
      <c r="AU406" s="112"/>
      <c r="AV406" s="112"/>
      <c r="AW406" s="112"/>
      <c r="AX406" s="112"/>
      <c r="AY406" s="112"/>
      <c r="AZ406" s="112"/>
      <c r="BA406" s="112"/>
      <c r="BB406" s="112"/>
      <c r="BC406" s="112"/>
      <c r="BD406" s="112"/>
      <c r="BE406" s="112"/>
      <c r="BF406" s="112"/>
      <c r="BG406" s="112"/>
      <c r="BH406" s="112"/>
      <c r="BI406" s="112"/>
      <c r="BJ406" s="112"/>
      <c r="BK406" s="112"/>
      <c r="BL406" s="112"/>
      <c r="BM406" s="112"/>
      <c r="BN406" s="112"/>
      <c r="BO406" s="112"/>
      <c r="BP406" s="112"/>
      <c r="BQ406" s="112"/>
      <c r="BR406" s="112"/>
      <c r="BS406" s="112"/>
      <c r="BT406" s="112"/>
      <c r="BU406" s="112"/>
      <c r="BV406" s="112"/>
    </row>
    <row r="407" spans="1:74" s="99" customFormat="1" x14ac:dyDescent="0.2">
      <c r="A407" s="91"/>
      <c r="B407" s="130"/>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c r="AO407" s="112"/>
      <c r="AP407" s="112"/>
      <c r="AQ407" s="112"/>
      <c r="AR407" s="112"/>
      <c r="AS407" s="112"/>
      <c r="AT407" s="112"/>
      <c r="AU407" s="112"/>
      <c r="AV407" s="112"/>
      <c r="AW407" s="112"/>
      <c r="AX407" s="112"/>
      <c r="AY407" s="112"/>
      <c r="AZ407" s="112"/>
      <c r="BA407" s="112"/>
      <c r="BB407" s="112"/>
      <c r="BC407" s="112"/>
      <c r="BD407" s="112"/>
      <c r="BE407" s="112"/>
      <c r="BF407" s="112"/>
      <c r="BG407" s="112"/>
      <c r="BH407" s="112"/>
      <c r="BI407" s="112"/>
      <c r="BJ407" s="112"/>
      <c r="BK407" s="112"/>
      <c r="BL407" s="112"/>
      <c r="BM407" s="112"/>
      <c r="BN407" s="112"/>
      <c r="BO407" s="112"/>
      <c r="BP407" s="112"/>
      <c r="BQ407" s="112"/>
      <c r="BR407" s="112"/>
      <c r="BS407" s="112"/>
      <c r="BT407" s="112"/>
      <c r="BU407" s="112"/>
      <c r="BV407" s="112"/>
    </row>
    <row r="408" spans="1:74" s="99" customFormat="1" x14ac:dyDescent="0.2">
      <c r="A408" s="91"/>
      <c r="B408" s="130"/>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c r="AO408" s="112"/>
      <c r="AP408" s="112"/>
      <c r="AQ408" s="112"/>
      <c r="AR408" s="112"/>
      <c r="AS408" s="112"/>
      <c r="AT408" s="112"/>
      <c r="AU408" s="112"/>
      <c r="AV408" s="112"/>
      <c r="AW408" s="112"/>
      <c r="AX408" s="112"/>
      <c r="AY408" s="112"/>
      <c r="AZ408" s="112"/>
      <c r="BA408" s="112"/>
      <c r="BB408" s="112"/>
      <c r="BC408" s="112"/>
      <c r="BD408" s="112"/>
      <c r="BE408" s="112"/>
      <c r="BF408" s="112"/>
      <c r="BG408" s="112"/>
      <c r="BH408" s="112"/>
      <c r="BI408" s="112"/>
      <c r="BJ408" s="112"/>
      <c r="BK408" s="112"/>
      <c r="BL408" s="112"/>
      <c r="BM408" s="112"/>
      <c r="BN408" s="112"/>
      <c r="BO408" s="112"/>
      <c r="BP408" s="112"/>
      <c r="BQ408" s="112"/>
      <c r="BR408" s="112"/>
      <c r="BS408" s="112"/>
      <c r="BT408" s="112"/>
      <c r="BU408" s="112"/>
      <c r="BV408" s="112"/>
    </row>
    <row r="409" spans="1:74" s="99" customFormat="1" x14ac:dyDescent="0.2">
      <c r="A409" s="91"/>
      <c r="B409" s="130"/>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2"/>
      <c r="AY409" s="112"/>
      <c r="AZ409" s="112"/>
      <c r="BA409" s="112"/>
      <c r="BB409" s="112"/>
      <c r="BC409" s="112"/>
      <c r="BD409" s="112"/>
      <c r="BE409" s="112"/>
      <c r="BF409" s="112"/>
      <c r="BG409" s="112"/>
      <c r="BH409" s="112"/>
      <c r="BI409" s="112"/>
      <c r="BJ409" s="112"/>
      <c r="BK409" s="112"/>
      <c r="BL409" s="112"/>
      <c r="BM409" s="112"/>
      <c r="BN409" s="112"/>
      <c r="BO409" s="112"/>
      <c r="BP409" s="112"/>
      <c r="BQ409" s="112"/>
      <c r="BR409" s="112"/>
      <c r="BS409" s="112"/>
      <c r="BT409" s="112"/>
      <c r="BU409" s="112"/>
      <c r="BV409" s="112"/>
    </row>
    <row r="410" spans="1:74" s="99" customFormat="1" x14ac:dyDescent="0.2">
      <c r="A410" s="91"/>
      <c r="B410" s="130"/>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c r="AO410" s="112"/>
      <c r="AP410" s="112"/>
      <c r="AQ410" s="112"/>
      <c r="AR410" s="112"/>
      <c r="AS410" s="112"/>
      <c r="AT410" s="112"/>
      <c r="AU410" s="112"/>
      <c r="AV410" s="112"/>
      <c r="AW410" s="112"/>
      <c r="AX410" s="112"/>
      <c r="AY410" s="112"/>
      <c r="AZ410" s="112"/>
      <c r="BA410" s="112"/>
      <c r="BB410" s="112"/>
      <c r="BC410" s="112"/>
      <c r="BD410" s="112"/>
      <c r="BE410" s="112"/>
      <c r="BF410" s="112"/>
      <c r="BG410" s="112"/>
      <c r="BH410" s="112"/>
      <c r="BI410" s="112"/>
      <c r="BJ410" s="112"/>
      <c r="BK410" s="112"/>
      <c r="BL410" s="112"/>
      <c r="BM410" s="112"/>
      <c r="BN410" s="112"/>
      <c r="BO410" s="112"/>
      <c r="BP410" s="112"/>
      <c r="BQ410" s="112"/>
      <c r="BR410" s="112"/>
      <c r="BS410" s="112"/>
      <c r="BT410" s="112"/>
      <c r="BU410" s="112"/>
      <c r="BV410" s="112"/>
    </row>
    <row r="411" spans="1:74" s="99" customFormat="1" x14ac:dyDescent="0.2">
      <c r="A411" s="91"/>
      <c r="B411" s="130"/>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c r="AO411" s="112"/>
      <c r="AP411" s="112"/>
      <c r="AQ411" s="112"/>
      <c r="AR411" s="112"/>
      <c r="AS411" s="112"/>
      <c r="AT411" s="112"/>
      <c r="AU411" s="112"/>
      <c r="AV411" s="112"/>
      <c r="AW411" s="112"/>
      <c r="AX411" s="112"/>
      <c r="AY411" s="112"/>
      <c r="AZ411" s="112"/>
      <c r="BA411" s="112"/>
      <c r="BB411" s="112"/>
      <c r="BC411" s="112"/>
      <c r="BD411" s="112"/>
      <c r="BE411" s="112"/>
      <c r="BF411" s="112"/>
      <c r="BG411" s="112"/>
      <c r="BH411" s="112"/>
      <c r="BI411" s="112"/>
      <c r="BJ411" s="112"/>
      <c r="BK411" s="112"/>
      <c r="BL411" s="112"/>
      <c r="BM411" s="112"/>
      <c r="BN411" s="112"/>
      <c r="BO411" s="112"/>
      <c r="BP411" s="112"/>
      <c r="BQ411" s="112"/>
      <c r="BR411" s="112"/>
      <c r="BS411" s="112"/>
      <c r="BT411" s="112"/>
      <c r="BU411" s="112"/>
      <c r="BV411" s="112"/>
    </row>
    <row r="412" spans="1:74" s="99" customFormat="1" x14ac:dyDescent="0.2">
      <c r="A412" s="91"/>
      <c r="B412" s="130"/>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c r="AO412" s="112"/>
      <c r="AP412" s="112"/>
      <c r="AQ412" s="112"/>
      <c r="AR412" s="112"/>
      <c r="AS412" s="112"/>
      <c r="AT412" s="112"/>
      <c r="AU412" s="112"/>
      <c r="AV412" s="112"/>
      <c r="AW412" s="112"/>
      <c r="AX412" s="112"/>
      <c r="AY412" s="112"/>
      <c r="AZ412" s="112"/>
      <c r="BA412" s="112"/>
      <c r="BB412" s="112"/>
      <c r="BC412" s="112"/>
      <c r="BD412" s="112"/>
      <c r="BE412" s="112"/>
      <c r="BF412" s="112"/>
      <c r="BG412" s="112"/>
      <c r="BH412" s="112"/>
      <c r="BI412" s="112"/>
      <c r="BJ412" s="112"/>
      <c r="BK412" s="112"/>
      <c r="BL412" s="112"/>
      <c r="BM412" s="112"/>
      <c r="BN412" s="112"/>
      <c r="BO412" s="112"/>
      <c r="BP412" s="112"/>
      <c r="BQ412" s="112"/>
      <c r="BR412" s="112"/>
      <c r="BS412" s="112"/>
      <c r="BT412" s="112"/>
      <c r="BU412" s="112"/>
      <c r="BV412" s="112"/>
    </row>
    <row r="413" spans="1:74" s="99" customFormat="1" x14ac:dyDescent="0.2">
      <c r="A413" s="91"/>
      <c r="B413" s="130"/>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c r="AO413" s="112"/>
      <c r="AP413" s="112"/>
      <c r="AQ413" s="112"/>
      <c r="AR413" s="112"/>
      <c r="AS413" s="112"/>
      <c r="AT413" s="112"/>
      <c r="AU413" s="112"/>
      <c r="AV413" s="112"/>
      <c r="AW413" s="112"/>
      <c r="AX413" s="112"/>
      <c r="AY413" s="112"/>
      <c r="AZ413" s="112"/>
      <c r="BA413" s="112"/>
      <c r="BB413" s="112"/>
      <c r="BC413" s="112"/>
      <c r="BD413" s="112"/>
      <c r="BE413" s="112"/>
      <c r="BF413" s="112"/>
      <c r="BG413" s="112"/>
      <c r="BH413" s="112"/>
      <c r="BI413" s="112"/>
      <c r="BJ413" s="112"/>
      <c r="BK413" s="112"/>
      <c r="BL413" s="112"/>
      <c r="BM413" s="112"/>
      <c r="BN413" s="112"/>
      <c r="BO413" s="112"/>
      <c r="BP413" s="112"/>
      <c r="BQ413" s="112"/>
      <c r="BR413" s="112"/>
      <c r="BS413" s="112"/>
      <c r="BT413" s="112"/>
      <c r="BU413" s="112"/>
      <c r="BV413" s="112"/>
    </row>
    <row r="414" spans="1:74" s="99" customFormat="1" x14ac:dyDescent="0.2">
      <c r="A414" s="91"/>
      <c r="B414" s="130"/>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c r="AO414" s="112"/>
      <c r="AP414" s="112"/>
      <c r="AQ414" s="112"/>
      <c r="AR414" s="112"/>
      <c r="AS414" s="112"/>
      <c r="AT414" s="112"/>
      <c r="AU414" s="112"/>
      <c r="AV414" s="112"/>
      <c r="AW414" s="112"/>
      <c r="AX414" s="112"/>
      <c r="AY414" s="112"/>
      <c r="AZ414" s="112"/>
      <c r="BA414" s="112"/>
      <c r="BB414" s="112"/>
      <c r="BC414" s="112"/>
      <c r="BD414" s="112"/>
      <c r="BE414" s="112"/>
      <c r="BF414" s="112"/>
      <c r="BG414" s="112"/>
      <c r="BH414" s="112"/>
      <c r="BI414" s="112"/>
      <c r="BJ414" s="112"/>
      <c r="BK414" s="112"/>
      <c r="BL414" s="112"/>
      <c r="BM414" s="112"/>
      <c r="BN414" s="112"/>
      <c r="BO414" s="112"/>
      <c r="BP414" s="112"/>
      <c r="BQ414" s="112"/>
      <c r="BR414" s="112"/>
      <c r="BS414" s="112"/>
      <c r="BT414" s="112"/>
      <c r="BU414" s="112"/>
      <c r="BV414" s="112"/>
    </row>
    <row r="415" spans="1:74" s="99" customFormat="1" x14ac:dyDescent="0.2">
      <c r="A415" s="91"/>
      <c r="B415" s="130"/>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c r="AO415" s="112"/>
      <c r="AP415" s="112"/>
      <c r="AQ415" s="112"/>
      <c r="AR415" s="112"/>
      <c r="AS415" s="112"/>
      <c r="AT415" s="112"/>
      <c r="AU415" s="112"/>
      <c r="AV415" s="112"/>
      <c r="AW415" s="112"/>
      <c r="AX415" s="112"/>
      <c r="AY415" s="112"/>
      <c r="AZ415" s="112"/>
      <c r="BA415" s="112"/>
      <c r="BB415" s="112"/>
      <c r="BC415" s="112"/>
      <c r="BD415" s="112"/>
      <c r="BE415" s="112"/>
      <c r="BF415" s="112"/>
      <c r="BG415" s="112"/>
      <c r="BH415" s="112"/>
      <c r="BI415" s="112"/>
      <c r="BJ415" s="112"/>
      <c r="BK415" s="112"/>
      <c r="BL415" s="112"/>
      <c r="BM415" s="112"/>
      <c r="BN415" s="112"/>
      <c r="BO415" s="112"/>
      <c r="BP415" s="112"/>
      <c r="BQ415" s="112"/>
      <c r="BR415" s="112"/>
      <c r="BS415" s="112"/>
      <c r="BT415" s="112"/>
      <c r="BU415" s="112"/>
      <c r="BV415" s="112"/>
    </row>
    <row r="416" spans="1:74" s="99" customFormat="1" x14ac:dyDescent="0.2">
      <c r="A416" s="91"/>
      <c r="B416" s="130"/>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c r="AO416" s="112"/>
      <c r="AP416" s="112"/>
      <c r="AQ416" s="112"/>
      <c r="AR416" s="112"/>
      <c r="AS416" s="112"/>
      <c r="AT416" s="112"/>
      <c r="AU416" s="112"/>
      <c r="AV416" s="112"/>
      <c r="AW416" s="112"/>
      <c r="AX416" s="112"/>
      <c r="AY416" s="112"/>
      <c r="AZ416" s="112"/>
      <c r="BA416" s="112"/>
      <c r="BB416" s="112"/>
      <c r="BC416" s="112"/>
      <c r="BD416" s="112"/>
      <c r="BE416" s="112"/>
      <c r="BF416" s="112"/>
      <c r="BG416" s="112"/>
      <c r="BH416" s="112"/>
      <c r="BI416" s="112"/>
      <c r="BJ416" s="112"/>
      <c r="BK416" s="112"/>
      <c r="BL416" s="112"/>
      <c r="BM416" s="112"/>
      <c r="BN416" s="112"/>
      <c r="BO416" s="112"/>
      <c r="BP416" s="112"/>
      <c r="BQ416" s="112"/>
      <c r="BR416" s="112"/>
      <c r="BS416" s="112"/>
      <c r="BT416" s="112"/>
      <c r="BU416" s="112"/>
      <c r="BV416" s="112"/>
    </row>
    <row r="417" spans="1:74" s="99" customFormat="1" x14ac:dyDescent="0.2">
      <c r="A417" s="91"/>
      <c r="B417" s="130"/>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c r="AO417" s="112"/>
      <c r="AP417" s="112"/>
      <c r="AQ417" s="112"/>
      <c r="AR417" s="112"/>
      <c r="AS417" s="112"/>
      <c r="AT417" s="112"/>
      <c r="AU417" s="112"/>
      <c r="AV417" s="112"/>
      <c r="AW417" s="112"/>
      <c r="AX417" s="112"/>
      <c r="AY417" s="112"/>
      <c r="AZ417" s="112"/>
      <c r="BA417" s="112"/>
      <c r="BB417" s="112"/>
      <c r="BC417" s="112"/>
      <c r="BD417" s="112"/>
      <c r="BE417" s="112"/>
      <c r="BF417" s="112"/>
      <c r="BG417" s="112"/>
      <c r="BH417" s="112"/>
      <c r="BI417" s="112"/>
      <c r="BJ417" s="112"/>
      <c r="BK417" s="112"/>
      <c r="BL417" s="112"/>
      <c r="BM417" s="112"/>
      <c r="BN417" s="112"/>
      <c r="BO417" s="112"/>
      <c r="BP417" s="112"/>
      <c r="BQ417" s="112"/>
      <c r="BR417" s="112"/>
      <c r="BS417" s="112"/>
      <c r="BT417" s="112"/>
      <c r="BU417" s="112"/>
      <c r="BV417" s="112"/>
    </row>
    <row r="418" spans="1:74" s="99" customFormat="1" x14ac:dyDescent="0.2">
      <c r="A418" s="91"/>
      <c r="B418" s="130"/>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c r="AO418" s="112"/>
      <c r="AP418" s="112"/>
      <c r="AQ418" s="112"/>
      <c r="AR418" s="112"/>
      <c r="AS418" s="112"/>
      <c r="AT418" s="112"/>
      <c r="AU418" s="112"/>
      <c r="AV418" s="112"/>
      <c r="AW418" s="112"/>
      <c r="AX418" s="112"/>
      <c r="AY418" s="112"/>
      <c r="AZ418" s="112"/>
      <c r="BA418" s="112"/>
      <c r="BB418" s="112"/>
      <c r="BC418" s="112"/>
      <c r="BD418" s="112"/>
      <c r="BE418" s="112"/>
      <c r="BF418" s="112"/>
      <c r="BG418" s="112"/>
      <c r="BH418" s="112"/>
      <c r="BI418" s="112"/>
      <c r="BJ418" s="112"/>
      <c r="BK418" s="112"/>
      <c r="BL418" s="112"/>
      <c r="BM418" s="112"/>
      <c r="BN418" s="112"/>
      <c r="BO418" s="112"/>
      <c r="BP418" s="112"/>
      <c r="BQ418" s="112"/>
      <c r="BR418" s="112"/>
      <c r="BS418" s="112"/>
      <c r="BT418" s="112"/>
      <c r="BU418" s="112"/>
      <c r="BV418" s="112"/>
    </row>
    <row r="419" spans="1:74" s="99" customFormat="1" x14ac:dyDescent="0.2">
      <c r="A419" s="91"/>
      <c r="B419" s="130"/>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c r="AO419" s="112"/>
      <c r="AP419" s="112"/>
      <c r="AQ419" s="112"/>
      <c r="AR419" s="112"/>
      <c r="AS419" s="112"/>
      <c r="AT419" s="112"/>
      <c r="AU419" s="112"/>
      <c r="AV419" s="112"/>
      <c r="AW419" s="112"/>
      <c r="AX419" s="112"/>
      <c r="AY419" s="112"/>
      <c r="AZ419" s="112"/>
      <c r="BA419" s="112"/>
      <c r="BB419" s="112"/>
      <c r="BC419" s="112"/>
      <c r="BD419" s="112"/>
      <c r="BE419" s="112"/>
      <c r="BF419" s="112"/>
      <c r="BG419" s="112"/>
      <c r="BH419" s="112"/>
      <c r="BI419" s="112"/>
      <c r="BJ419" s="112"/>
      <c r="BK419" s="112"/>
      <c r="BL419" s="112"/>
      <c r="BM419" s="112"/>
      <c r="BN419" s="112"/>
      <c r="BO419" s="112"/>
      <c r="BP419" s="112"/>
      <c r="BQ419" s="112"/>
      <c r="BR419" s="112"/>
      <c r="BS419" s="112"/>
      <c r="BT419" s="112"/>
      <c r="BU419" s="112"/>
      <c r="BV419" s="112"/>
    </row>
    <row r="420" spans="1:74" s="99" customFormat="1" x14ac:dyDescent="0.2">
      <c r="A420" s="91"/>
      <c r="B420" s="130"/>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c r="AO420" s="112"/>
      <c r="AP420" s="112"/>
      <c r="AQ420" s="112"/>
      <c r="AR420" s="112"/>
      <c r="AS420" s="112"/>
      <c r="AT420" s="112"/>
      <c r="AU420" s="112"/>
      <c r="AV420" s="112"/>
      <c r="AW420" s="112"/>
      <c r="AX420" s="112"/>
      <c r="AY420" s="112"/>
      <c r="AZ420" s="112"/>
      <c r="BA420" s="112"/>
      <c r="BB420" s="112"/>
      <c r="BC420" s="112"/>
      <c r="BD420" s="112"/>
      <c r="BE420" s="112"/>
      <c r="BF420" s="112"/>
      <c r="BG420" s="112"/>
      <c r="BH420" s="112"/>
      <c r="BI420" s="112"/>
      <c r="BJ420" s="112"/>
      <c r="BK420" s="112"/>
      <c r="BL420" s="112"/>
      <c r="BM420" s="112"/>
      <c r="BN420" s="112"/>
      <c r="BO420" s="112"/>
      <c r="BP420" s="112"/>
      <c r="BQ420" s="112"/>
      <c r="BR420" s="112"/>
      <c r="BS420" s="112"/>
      <c r="BT420" s="112"/>
      <c r="BU420" s="112"/>
      <c r="BV420" s="112"/>
    </row>
    <row r="421" spans="1:74" s="99" customFormat="1" x14ac:dyDescent="0.2">
      <c r="A421" s="91"/>
      <c r="B421" s="130"/>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c r="AO421" s="112"/>
      <c r="AP421" s="112"/>
      <c r="AQ421" s="112"/>
      <c r="AR421" s="112"/>
      <c r="AS421" s="112"/>
      <c r="AT421" s="112"/>
      <c r="AU421" s="112"/>
      <c r="AV421" s="112"/>
      <c r="AW421" s="112"/>
      <c r="AX421" s="112"/>
      <c r="AY421" s="112"/>
      <c r="AZ421" s="112"/>
      <c r="BA421" s="112"/>
      <c r="BB421" s="112"/>
      <c r="BC421" s="112"/>
      <c r="BD421" s="112"/>
      <c r="BE421" s="112"/>
      <c r="BF421" s="112"/>
      <c r="BG421" s="112"/>
      <c r="BH421" s="112"/>
      <c r="BI421" s="112"/>
      <c r="BJ421" s="112"/>
      <c r="BK421" s="112"/>
      <c r="BL421" s="112"/>
      <c r="BM421" s="112"/>
      <c r="BN421" s="112"/>
      <c r="BO421" s="112"/>
      <c r="BP421" s="112"/>
      <c r="BQ421" s="112"/>
      <c r="BR421" s="112"/>
      <c r="BS421" s="112"/>
      <c r="BT421" s="112"/>
      <c r="BU421" s="112"/>
      <c r="BV421" s="112"/>
    </row>
    <row r="422" spans="1:74" s="99" customFormat="1" x14ac:dyDescent="0.2">
      <c r="A422" s="91"/>
      <c r="B422" s="130"/>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c r="AO422" s="112"/>
      <c r="AP422" s="112"/>
      <c r="AQ422" s="112"/>
      <c r="AR422" s="112"/>
      <c r="AS422" s="112"/>
      <c r="AT422" s="112"/>
      <c r="AU422" s="112"/>
      <c r="AV422" s="112"/>
      <c r="AW422" s="112"/>
      <c r="AX422" s="112"/>
      <c r="AY422" s="112"/>
      <c r="AZ422" s="112"/>
      <c r="BA422" s="112"/>
      <c r="BB422" s="112"/>
      <c r="BC422" s="112"/>
      <c r="BD422" s="112"/>
      <c r="BE422" s="112"/>
      <c r="BF422" s="112"/>
      <c r="BG422" s="112"/>
      <c r="BH422" s="112"/>
      <c r="BI422" s="112"/>
      <c r="BJ422" s="112"/>
      <c r="BK422" s="112"/>
      <c r="BL422" s="112"/>
      <c r="BM422" s="112"/>
      <c r="BN422" s="112"/>
      <c r="BO422" s="112"/>
      <c r="BP422" s="112"/>
      <c r="BQ422" s="112"/>
      <c r="BR422" s="112"/>
      <c r="BS422" s="112"/>
      <c r="BT422" s="112"/>
      <c r="BU422" s="112"/>
      <c r="BV422" s="112"/>
    </row>
    <row r="423" spans="1:74" s="99" customFormat="1" x14ac:dyDescent="0.2">
      <c r="A423" s="91"/>
      <c r="B423" s="130"/>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c r="AO423" s="112"/>
      <c r="AP423" s="112"/>
      <c r="AQ423" s="112"/>
      <c r="AR423" s="112"/>
      <c r="AS423" s="112"/>
      <c r="AT423" s="112"/>
      <c r="AU423" s="112"/>
      <c r="AV423" s="112"/>
      <c r="AW423" s="112"/>
      <c r="AX423" s="112"/>
      <c r="AY423" s="112"/>
      <c r="AZ423" s="112"/>
      <c r="BA423" s="112"/>
      <c r="BB423" s="112"/>
      <c r="BC423" s="112"/>
      <c r="BD423" s="112"/>
      <c r="BE423" s="112"/>
      <c r="BF423" s="112"/>
      <c r="BG423" s="112"/>
      <c r="BH423" s="112"/>
      <c r="BI423" s="112"/>
      <c r="BJ423" s="112"/>
      <c r="BK423" s="112"/>
      <c r="BL423" s="112"/>
      <c r="BM423" s="112"/>
      <c r="BN423" s="112"/>
      <c r="BO423" s="112"/>
      <c r="BP423" s="112"/>
      <c r="BQ423" s="112"/>
      <c r="BR423" s="112"/>
      <c r="BS423" s="112"/>
      <c r="BT423" s="112"/>
      <c r="BU423" s="112"/>
      <c r="BV423" s="112"/>
    </row>
    <row r="424" spans="1:74" s="99" customFormat="1" x14ac:dyDescent="0.2">
      <c r="A424" s="91"/>
      <c r="B424" s="130"/>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c r="AO424" s="112"/>
      <c r="AP424" s="112"/>
      <c r="AQ424" s="112"/>
      <c r="AR424" s="112"/>
      <c r="AS424" s="112"/>
      <c r="AT424" s="112"/>
      <c r="AU424" s="112"/>
      <c r="AV424" s="112"/>
      <c r="AW424" s="112"/>
      <c r="AX424" s="112"/>
      <c r="AY424" s="112"/>
      <c r="AZ424" s="112"/>
      <c r="BA424" s="112"/>
      <c r="BB424" s="112"/>
      <c r="BC424" s="112"/>
      <c r="BD424" s="112"/>
      <c r="BE424" s="112"/>
      <c r="BF424" s="112"/>
      <c r="BG424" s="112"/>
      <c r="BH424" s="112"/>
      <c r="BI424" s="112"/>
      <c r="BJ424" s="112"/>
      <c r="BK424" s="112"/>
      <c r="BL424" s="112"/>
      <c r="BM424" s="112"/>
      <c r="BN424" s="112"/>
      <c r="BO424" s="112"/>
      <c r="BP424" s="112"/>
      <c r="BQ424" s="112"/>
      <c r="BR424" s="112"/>
      <c r="BS424" s="112"/>
      <c r="BT424" s="112"/>
      <c r="BU424" s="112"/>
      <c r="BV424" s="112"/>
    </row>
    <row r="425" spans="1:74" s="99" customFormat="1" x14ac:dyDescent="0.2">
      <c r="A425" s="91"/>
      <c r="B425" s="130"/>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c r="AO425" s="112"/>
      <c r="AP425" s="112"/>
      <c r="AQ425" s="112"/>
      <c r="AR425" s="112"/>
      <c r="AS425" s="112"/>
      <c r="AT425" s="112"/>
      <c r="AU425" s="112"/>
      <c r="AV425" s="112"/>
      <c r="AW425" s="112"/>
      <c r="AX425" s="112"/>
      <c r="AY425" s="112"/>
      <c r="AZ425" s="112"/>
      <c r="BA425" s="112"/>
      <c r="BB425" s="112"/>
      <c r="BC425" s="112"/>
      <c r="BD425" s="112"/>
      <c r="BE425" s="112"/>
      <c r="BF425" s="112"/>
      <c r="BG425" s="112"/>
      <c r="BH425" s="112"/>
      <c r="BI425" s="112"/>
      <c r="BJ425" s="112"/>
      <c r="BK425" s="112"/>
      <c r="BL425" s="112"/>
      <c r="BM425" s="112"/>
      <c r="BN425" s="112"/>
      <c r="BO425" s="112"/>
      <c r="BP425" s="112"/>
      <c r="BQ425" s="112"/>
      <c r="BR425" s="112"/>
      <c r="BS425" s="112"/>
      <c r="BT425" s="112"/>
      <c r="BU425" s="112"/>
      <c r="BV425" s="112"/>
    </row>
    <row r="426" spans="1:74" s="99" customFormat="1" x14ac:dyDescent="0.2">
      <c r="A426" s="91"/>
      <c r="B426" s="130"/>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c r="AO426" s="112"/>
      <c r="AP426" s="112"/>
      <c r="AQ426" s="112"/>
      <c r="AR426" s="112"/>
      <c r="AS426" s="112"/>
      <c r="AT426" s="112"/>
      <c r="AU426" s="112"/>
      <c r="AV426" s="112"/>
      <c r="AW426" s="112"/>
      <c r="AX426" s="112"/>
      <c r="AY426" s="112"/>
      <c r="AZ426" s="112"/>
      <c r="BA426" s="112"/>
      <c r="BB426" s="112"/>
      <c r="BC426" s="112"/>
      <c r="BD426" s="112"/>
      <c r="BE426" s="112"/>
      <c r="BF426" s="112"/>
      <c r="BG426" s="112"/>
      <c r="BH426" s="112"/>
      <c r="BI426" s="112"/>
      <c r="BJ426" s="112"/>
      <c r="BK426" s="112"/>
      <c r="BL426" s="112"/>
      <c r="BM426" s="112"/>
      <c r="BN426" s="112"/>
      <c r="BO426" s="112"/>
      <c r="BP426" s="112"/>
      <c r="BQ426" s="112"/>
      <c r="BR426" s="112"/>
      <c r="BS426" s="112"/>
      <c r="BT426" s="112"/>
      <c r="BU426" s="112"/>
      <c r="BV426" s="112"/>
    </row>
  </sheetData>
  <sheetProtection password="CC33" sheet="1" objects="1" scenarios="1" selectLockedCells="1"/>
  <mergeCells count="5">
    <mergeCell ref="B3:G3"/>
    <mergeCell ref="B4:D4"/>
    <mergeCell ref="B48:G48"/>
    <mergeCell ref="B2:G2"/>
    <mergeCell ref="B47:G47"/>
  </mergeCells>
  <pageMargins left="0.75" right="0.75" top="1" bottom="1" header="0.5" footer="0.5"/>
  <pageSetup scale="94" fitToHeight="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32</vt:i4>
      </vt:variant>
    </vt:vector>
  </HeadingPairs>
  <TitlesOfParts>
    <vt:vector size="32" baseType="lpstr">
      <vt:lpstr>Instructions</vt:lpstr>
      <vt:lpstr>Personal Financial Statement</vt:lpstr>
      <vt:lpstr>30 Day Tracker</vt:lpstr>
      <vt:lpstr>Debt List</vt:lpstr>
      <vt:lpstr>Variable Expenses</vt:lpstr>
      <vt:lpstr>Est Spending Plan - Current</vt:lpstr>
      <vt:lpstr>Percentage Guide</vt:lpstr>
      <vt:lpstr>2015 Fed Tax Rates</vt:lpstr>
      <vt:lpstr>% Spending Plan</vt:lpstr>
      <vt:lpstr>Spending Plan Analysis</vt:lpstr>
      <vt:lpstr>Debt Snowball Strategy</vt:lpstr>
      <vt:lpstr>Debt Repayment Schedule</vt:lpstr>
      <vt:lpstr>Percentage Guide (copy)</vt:lpstr>
      <vt:lpstr>Adjusted % Spending Plan</vt:lpstr>
      <vt:lpstr>Est Spending Plan - Balanced</vt:lpstr>
      <vt:lpstr>Monthly Budget</vt:lpstr>
      <vt:lpstr>Actual Totals</vt:lpstr>
      <vt:lpstr>Jan</vt:lpstr>
      <vt:lpstr>Feb</vt:lpstr>
      <vt:lpstr>Mar</vt:lpstr>
      <vt:lpstr>Apr</vt:lpstr>
      <vt:lpstr>May</vt:lpstr>
      <vt:lpstr>Jun</vt:lpstr>
      <vt:lpstr>Jul</vt:lpstr>
      <vt:lpstr>Aug</vt:lpstr>
      <vt:lpstr>Sep</vt:lpstr>
      <vt:lpstr>Oct</vt:lpstr>
      <vt:lpstr>Nov</vt:lpstr>
      <vt:lpstr>Dec</vt:lpstr>
      <vt:lpstr>Category Sheet</vt:lpstr>
      <vt:lpstr>Life Insurance Worksheet</vt:lpstr>
      <vt:lpstr>Sheet1</vt:lpstr>
    </vt:vector>
  </TitlesOfParts>
  <Company>Crown Financial Ministries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Biblical Financial Study - Practical Application Workbook</dc:title>
  <dc:subject>Monthly Budget Worksheets</dc:subject>
  <dc:creator>Crown Financial Ministries</dc:creator>
  <cp:lastModifiedBy>Microsoft Office User</cp:lastModifiedBy>
  <cp:lastPrinted>2015-09-05T22:58:02Z</cp:lastPrinted>
  <dcterms:created xsi:type="dcterms:W3CDTF">2002-02-03T14:04:28Z</dcterms:created>
  <dcterms:modified xsi:type="dcterms:W3CDTF">2017-02-28T19:27:45Z</dcterms:modified>
  <cp:category>Personal Financial Management</cp:category>
</cp:coreProperties>
</file>